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16380" windowHeight="8190" tabRatio="500"/>
  </bookViews>
  <sheets>
    <sheet name="ONE" sheetId="1" r:id="rId1"/>
    <sheet name="TWO" sheetId="2" r:id="rId2"/>
    <sheet name="Reports" sheetId="3" r:id="rId3"/>
  </sheets>
  <calcPr calcId="14562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I67" i="2" l="1"/>
  <c r="I68" i="2" s="1"/>
  <c r="I69" i="2" s="1"/>
  <c r="I70" i="2" s="1"/>
  <c r="I71" i="2" s="1"/>
  <c r="I72" i="2" s="1"/>
  <c r="I73" i="2" s="1"/>
  <c r="I74" i="2" s="1"/>
  <c r="I75" i="2" s="1"/>
  <c r="I76" i="2" s="1"/>
  <c r="I77" i="2" s="1"/>
  <c r="I78" i="2" s="1"/>
  <c r="I79" i="2" s="1"/>
  <c r="I80" i="2" s="1"/>
  <c r="I81" i="2" s="1"/>
  <c r="I82" i="2" s="1"/>
  <c r="I83" i="2" s="1"/>
  <c r="I84" i="2" s="1"/>
  <c r="I85" i="2" s="1"/>
  <c r="I86" i="2" s="1"/>
  <c r="I87" i="2" s="1"/>
  <c r="I88" i="2" s="1"/>
  <c r="I89" i="2" s="1"/>
  <c r="I90" i="2" s="1"/>
  <c r="I91" i="2" s="1"/>
  <c r="I92" i="2" s="1"/>
  <c r="I93" i="2" s="1"/>
  <c r="I94" i="2" s="1"/>
  <c r="I95" i="2" s="1"/>
  <c r="I96" i="2" s="1"/>
  <c r="I129" i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28" i="1"/>
  <c r="F161" i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AG11" i="1" l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E11" i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B128" i="1" l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H65" i="2" l="1"/>
  <c r="H66" i="2" s="1"/>
  <c r="H67" i="2" s="1"/>
  <c r="H68" i="2" s="1"/>
  <c r="H69" i="2" s="1"/>
  <c r="H70" i="2" s="1"/>
  <c r="H71" i="2" s="1"/>
  <c r="H72" i="2" s="1"/>
  <c r="H73" i="2" s="1"/>
  <c r="H74" i="2" s="1"/>
  <c r="H75" i="2" s="1"/>
  <c r="H76" i="2" s="1"/>
  <c r="H77" i="2" s="1"/>
  <c r="H78" i="2" s="1"/>
  <c r="H79" i="2" s="1"/>
  <c r="H80" i="2" s="1"/>
  <c r="H81" i="2" s="1"/>
  <c r="H82" i="2" s="1"/>
  <c r="H83" i="2" s="1"/>
  <c r="H84" i="2" s="1"/>
  <c r="H85" i="2" s="1"/>
  <c r="H86" i="2" s="1"/>
  <c r="H87" i="2" s="1"/>
  <c r="H88" i="2" s="1"/>
  <c r="H89" i="2" s="1"/>
  <c r="H90" i="2" s="1"/>
  <c r="H91" i="2" s="1"/>
  <c r="H92" i="2" s="1"/>
  <c r="H93" i="2" s="1"/>
  <c r="H94" i="2" s="1"/>
  <c r="H95" i="2" s="1"/>
  <c r="H96" i="2" s="1"/>
  <c r="H97" i="2" s="1"/>
  <c r="H98" i="2" s="1"/>
  <c r="H99" i="2" s="1"/>
  <c r="H100" i="2" s="1"/>
  <c r="H101" i="2" s="1"/>
  <c r="H102" i="2" s="1"/>
  <c r="H103" i="2" s="1"/>
  <c r="H104" i="2" s="1"/>
  <c r="H105" i="2" s="1"/>
  <c r="H106" i="2" s="1"/>
  <c r="H107" i="2" s="1"/>
  <c r="H108" i="2" s="1"/>
  <c r="H109" i="2" s="1"/>
  <c r="H110" i="2" s="1"/>
  <c r="H111" i="2" s="1"/>
  <c r="H112" i="2" s="1"/>
  <c r="H113" i="2" s="1"/>
  <c r="H114" i="2" s="1"/>
  <c r="H115" i="2" s="1"/>
  <c r="H116" i="2" s="1"/>
  <c r="H117" i="2" s="1"/>
  <c r="H118" i="2" s="1"/>
  <c r="H119" i="2" s="1"/>
  <c r="H120" i="2" s="1"/>
  <c r="E65" i="2"/>
  <c r="E66" i="2" s="1"/>
  <c r="E67" i="2" s="1"/>
  <c r="E68" i="2" s="1"/>
  <c r="E69" i="2" s="1"/>
  <c r="E70" i="2" s="1"/>
  <c r="E71" i="2" s="1"/>
  <c r="E72" i="2" s="1"/>
  <c r="E73" i="2" s="1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  <c r="E86" i="2" s="1"/>
  <c r="E87" i="2" s="1"/>
  <c r="E88" i="2" s="1"/>
  <c r="E89" i="2" s="1"/>
  <c r="E90" i="2" s="1"/>
  <c r="E91" i="2" s="1"/>
  <c r="E92" i="2" s="1"/>
  <c r="E93" i="2" s="1"/>
  <c r="E94" i="2" s="1"/>
  <c r="E95" i="2" s="1"/>
  <c r="E96" i="2" s="1"/>
  <c r="E97" i="2" s="1"/>
  <c r="E98" i="2" s="1"/>
  <c r="E99" i="2" s="1"/>
  <c r="E100" i="2" s="1"/>
  <c r="E101" i="2" s="1"/>
  <c r="E102" i="2" s="1"/>
  <c r="E103" i="2" s="1"/>
  <c r="E104" i="2" s="1"/>
  <c r="E105" i="2" s="1"/>
  <c r="E106" i="2" s="1"/>
  <c r="E107" i="2" s="1"/>
  <c r="E108" i="2" s="1"/>
  <c r="E109" i="2" s="1"/>
  <c r="E110" i="2" s="1"/>
  <c r="E111" i="2" s="1"/>
  <c r="E112" i="2" s="1"/>
  <c r="E113" i="2" s="1"/>
  <c r="E114" i="2" s="1"/>
  <c r="E115" i="2" s="1"/>
  <c r="E116" i="2" s="1"/>
  <c r="E117" i="2" s="1"/>
  <c r="E118" i="2" s="1"/>
  <c r="E119" i="2" s="1"/>
  <c r="E120" i="2" s="1"/>
  <c r="B65" i="2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K128" i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H128" i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E128" i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</calcChain>
</file>

<file path=xl/sharedStrings.xml><?xml version="1.0" encoding="utf-8"?>
<sst xmlns="http://schemas.openxmlformats.org/spreadsheetml/2006/main" count="518" uniqueCount="224">
  <si>
    <t>Home Province</t>
  </si>
  <si>
    <t>Annual Rent &amp; Inflation</t>
  </si>
  <si>
    <t>Annual “Other” &amp; Inflation</t>
  </si>
  <si>
    <t>Children – Year of birth</t>
  </si>
  <si>
    <t>Annual Inflation re Gov. Programs</t>
  </si>
  <si>
    <t>YRS in Canada by age 65</t>
  </si>
  <si>
    <t>Month &amp; Year of birth</t>
  </si>
  <si>
    <t>Month &amp; Year start CPP</t>
  </si>
  <si>
    <t>Month &amp; Year start OAS</t>
  </si>
  <si>
    <t>CRDO Years</t>
  </si>
  <si>
    <t>Expected YR of death</t>
  </si>
  <si>
    <t>Investment Accounts:</t>
  </si>
  <si>
    <t>(“Balance” as of Dec 31/23)</t>
  </si>
  <si>
    <t>Taxable Savings Acct</t>
  </si>
  <si>
    <t>Balance</t>
  </si>
  <si>
    <t>TFSA</t>
  </si>
  <si>
    <t>Contrib. Room</t>
  </si>
  <si>
    <t>RRSP</t>
  </si>
  <si>
    <t>ER Match</t>
  </si>
  <si>
    <t>HBP/LLP BAL</t>
  </si>
  <si>
    <t>FHSA</t>
  </si>
  <si>
    <t>DPSP</t>
  </si>
  <si>
    <t>RPP</t>
  </si>
  <si>
    <t>Debt:</t>
  </si>
  <si>
    <t>Loans</t>
  </si>
  <si>
    <t>Loan 1</t>
  </si>
  <si>
    <t>Loan 2</t>
  </si>
  <si>
    <t>Loan 3</t>
  </si>
  <si>
    <t>Balance &amp; Int %</t>
  </si>
  <si>
    <t>Mortgage:</t>
  </si>
  <si>
    <t>Year Start</t>
  </si>
  <si>
    <t>Amort. PRD</t>
  </si>
  <si>
    <t>Int Rate</t>
  </si>
  <si>
    <t>Home Value</t>
  </si>
  <si>
    <t>Apprec. %</t>
  </si>
  <si>
    <t>Tax, M &amp; R and Inflation</t>
  </si>
  <si>
    <t>For Business Owners:</t>
  </si>
  <si>
    <t>&gt;&gt;&gt;&gt;&gt;&gt;&gt;</t>
  </si>
  <si>
    <t xml:space="preserve">Enter Your Earnings from </t>
  </si>
  <si>
    <t xml:space="preserve">expected from work </t>
  </si>
  <si>
    <t>other sources (not CPP related)</t>
  </si>
  <si>
    <t>Other</t>
  </si>
  <si>
    <t>Enter Business Income</t>
  </si>
  <si>
    <t>Enter Non-cash items</t>
  </si>
  <si>
    <t>Enter Corp Costs</t>
  </si>
  <si>
    <t>Year</t>
  </si>
  <si>
    <t>Income</t>
  </si>
  <si>
    <t>Amount</t>
  </si>
  <si>
    <t>Home Office</t>
  </si>
  <si>
    <t>CCA</t>
  </si>
  <si>
    <t>Contrib. Room Balance</t>
  </si>
  <si>
    <t>Contrib. Room BAL</t>
  </si>
  <si>
    <t>Child Care</t>
  </si>
  <si>
    <t>Medical</t>
  </si>
  <si>
    <t>Donations</t>
  </si>
  <si>
    <t>Your Statement of Contributions</t>
  </si>
  <si>
    <t>Scenario 1</t>
  </si>
  <si>
    <t>Scenario 2</t>
  </si>
  <si>
    <t>Scenario 3</t>
  </si>
  <si>
    <t>Chequing Balance (Dec 31/23)</t>
  </si>
  <si>
    <t xml:space="preserve">  Maintain this Balance</t>
  </si>
  <si>
    <t>(“Balance” or "BAL" as of Dec 31/23)</t>
  </si>
  <si>
    <t>TERMS OF USE</t>
  </si>
  <si>
    <t>As emphasized in the Manual, professional advice is recommended in any area of personal finance in which you are not fully versed.</t>
  </si>
  <si>
    <t>Examples used 2.0%</t>
  </si>
  <si>
    <t>Examples used 2.5%</t>
  </si>
  <si>
    <t>Custom Report Scenarios (more detail is better):</t>
  </si>
  <si>
    <t>Quote Requested</t>
  </si>
  <si>
    <t>Other Instructions:</t>
  </si>
  <si>
    <t>(anything we missed)</t>
  </si>
  <si>
    <t>Examples used 2% or 2.5%</t>
  </si>
  <si>
    <t>Enter your Employment earnings from</t>
  </si>
  <si>
    <t>Enter your future Employment earnings</t>
  </si>
  <si>
    <t>Specify T1 Line #</t>
  </si>
  <si>
    <t>---------------------------------------</t>
  </si>
  <si>
    <t>Section covers both spouses Begin----------</t>
  </si>
  <si>
    <t>Section covers both spouses End----------</t>
  </si>
  <si>
    <r>
      <rPr>
        <u/>
        <sz val="10"/>
        <rFont val="Arial"/>
        <family val="2"/>
      </rPr>
      <t>Excess</t>
    </r>
    <r>
      <rPr>
        <sz val="10"/>
        <rFont val="Arial"/>
        <family val="2"/>
      </rPr>
      <t xml:space="preserve"> cash will be to TFSAs first, then TSAs; </t>
    </r>
    <r>
      <rPr>
        <u/>
        <sz val="10"/>
        <rFont val="Arial"/>
        <family val="2"/>
      </rPr>
      <t>Shortage</t>
    </r>
    <r>
      <rPr>
        <sz val="10"/>
        <rFont val="Arial"/>
        <family val="2"/>
      </rPr>
      <t xml:space="preserve"> from TSAs first, then TFSAs</t>
    </r>
  </si>
  <si>
    <t>Older Spouse Details:</t>
  </si>
  <si>
    <t>Younger Spouse Details:</t>
  </si>
  <si>
    <t>Turn on "CPP Splitting"?</t>
  </si>
  <si>
    <t>Turn on "EPI Splitting"?</t>
  </si>
  <si>
    <t>First Year together</t>
  </si>
  <si>
    <t>First Name</t>
  </si>
  <si>
    <t xml:space="preserve">  Default "ONE"</t>
  </si>
  <si>
    <t xml:space="preserve">  Default "TWO"</t>
  </si>
  <si>
    <t>**************************************</t>
  </si>
  <si>
    <t>sales@mypensionplanner.ca</t>
  </si>
  <si>
    <t>IRR</t>
  </si>
  <si>
    <t>RRSP IRR</t>
  </si>
  <si>
    <t>RRIF IRR</t>
  </si>
  <si>
    <t>DPSP IRR</t>
  </si>
  <si>
    <t>RPP IRR</t>
  </si>
  <si>
    <t>BUSINESS</t>
  </si>
  <si>
    <t xml:space="preserve">      * Option: Set % of salary to RRSP</t>
  </si>
  <si>
    <t>Enter your projected "Other"</t>
  </si>
  <si>
    <t>expenses</t>
  </si>
  <si>
    <t xml:space="preserve">     Enter Business Income, etc. at far right  </t>
  </si>
  <si>
    <t xml:space="preserve">   Enter Business Income, etc. at far right </t>
  </si>
  <si>
    <t>ORDER #</t>
  </si>
  <si>
    <t>Claiming CRDO?  Year of birth of 1st child &amp; 7th year of last child (if born less than 7 years apart)</t>
  </si>
  <si>
    <t>The product(s) you are buying does not replace professional financial advice. We cannot guarantee that our products will apply or be accurate in your situation.</t>
  </si>
  <si>
    <t>Data supplied by you will be entered into our spreadsheet(s); the output, after a lot of calculations, will be more data, arranged and formatted into a Report or Reports.</t>
  </si>
  <si>
    <t>Many assumptions will be used, some supplied by you, others implicit in the spreadsheet(s). As economic circumstances change, these assumptions will lose relevancy and any reports will lose usefulness.</t>
  </si>
  <si>
    <t>The report(s) supplied to you will be considered relevant and useful for a maximum of five (5) years from date of purchase - less than 5 years if circumstances change materially in the interim.</t>
  </si>
  <si>
    <t>Is your spouse the Beneficiary/Successor?</t>
  </si>
  <si>
    <t>Yes</t>
  </si>
  <si>
    <t>BC</t>
  </si>
  <si>
    <t>January</t>
  </si>
  <si>
    <t>No</t>
  </si>
  <si>
    <t>AB</t>
  </si>
  <si>
    <t>February</t>
  </si>
  <si>
    <t>SK</t>
  </si>
  <si>
    <t>March</t>
  </si>
  <si>
    <t>MB</t>
  </si>
  <si>
    <t>April</t>
  </si>
  <si>
    <t>ON</t>
  </si>
  <si>
    <t>May</t>
  </si>
  <si>
    <t>NB</t>
  </si>
  <si>
    <t>June</t>
  </si>
  <si>
    <t>NS</t>
  </si>
  <si>
    <t>July</t>
  </si>
  <si>
    <t>PE</t>
  </si>
  <si>
    <t>August</t>
  </si>
  <si>
    <t>NL</t>
  </si>
  <si>
    <t>September</t>
  </si>
  <si>
    <t>YT</t>
  </si>
  <si>
    <t>October</t>
  </si>
  <si>
    <t>NT</t>
  </si>
  <si>
    <t>November</t>
  </si>
  <si>
    <t>NU</t>
  </si>
  <si>
    <t>December</t>
  </si>
  <si>
    <t>Select:</t>
  </si>
  <si>
    <t>Result of Report: (Select)</t>
  </si>
  <si>
    <t>Target Year</t>
  </si>
  <si>
    <t>Optimal CPP &amp; OAS For Couples</t>
  </si>
  <si>
    <t>Optimal RRSP Contribution % For Couples</t>
  </si>
  <si>
    <t>Optimal Salary/Dividend Mix For Couples</t>
  </si>
  <si>
    <t>Optimal Spousal RRSP Contribution</t>
  </si>
  <si>
    <t>Select</t>
  </si>
  <si>
    <t>"Basement Rental" as example</t>
  </si>
  <si>
    <t xml:space="preserve">  for CPP Splitting</t>
  </si>
  <si>
    <t xml:space="preserve">  "Optimal CPP &amp; OAS for Couples" report will over-ride this selection</t>
  </si>
  <si>
    <t>Purchase both "Optimal …" report And "PensionPlanner for Couples" report</t>
  </si>
  <si>
    <t>YR when RRIF</t>
  </si>
  <si>
    <t xml:space="preserve">          Add-on Scenario</t>
  </si>
  <si>
    <r>
      <t xml:space="preserve">You accept </t>
    </r>
    <r>
      <rPr>
        <sz val="10"/>
        <rFont val="Arial"/>
        <family val="2"/>
      </rPr>
      <t>full responsibility for any and all decisions in the use of any Products purchased.</t>
    </r>
  </si>
  <si>
    <t>Step 1: Complete this form</t>
  </si>
  <si>
    <t>Step 3: Enter the Order number below, and email form to:</t>
  </si>
  <si>
    <r>
      <t>Base Scenario ("</t>
    </r>
    <r>
      <rPr>
        <b/>
        <sz val="11"/>
        <rFont val="Arial"/>
        <family val="2"/>
      </rPr>
      <t>Early Warning System</t>
    </r>
    <r>
      <rPr>
        <sz val="11"/>
        <rFont val="Arial"/>
        <family val="2"/>
      </rPr>
      <t xml:space="preserve">"): </t>
    </r>
    <r>
      <rPr>
        <sz val="9"/>
        <rFont val="Arial"/>
        <family val="2"/>
      </rPr>
      <t>Extra Cash split equally between spouses' TFSAs and TSAs</t>
    </r>
  </si>
  <si>
    <r>
      <rPr>
        <u/>
        <sz val="10"/>
        <rFont val="Arial"/>
        <family val="2"/>
      </rPr>
      <t>Excess</t>
    </r>
    <r>
      <rPr>
        <sz val="10"/>
        <rFont val="Arial"/>
        <family val="2"/>
      </rPr>
      <t xml:space="preserve"> cash will be to RRSP* first with </t>
    </r>
    <r>
      <rPr>
        <b/>
        <u/>
        <sz val="10"/>
        <rFont val="Arial"/>
        <family val="2"/>
      </rPr>
      <t>tax break to TFSA</t>
    </r>
    <r>
      <rPr>
        <sz val="10"/>
        <rFont val="Arial"/>
        <family val="2"/>
      </rPr>
      <t xml:space="preserve">, then TFSA, then TSA; </t>
    </r>
    <r>
      <rPr>
        <u/>
        <sz val="10"/>
        <rFont val="Arial"/>
        <family val="2"/>
      </rPr>
      <t>Shortage</t>
    </r>
    <r>
      <rPr>
        <sz val="10"/>
        <rFont val="Arial"/>
        <family val="2"/>
      </rPr>
      <t xml:space="preserve"> from TSA first, then TFSA</t>
    </r>
  </si>
  <si>
    <t>Spousal RRSP</t>
  </si>
  <si>
    <t>"ONE"</t>
  </si>
  <si>
    <t>"TWO"</t>
  </si>
  <si>
    <t>Extra cost will depend on complexity</t>
  </si>
  <si>
    <t>Employed</t>
  </si>
  <si>
    <t>CPP</t>
  </si>
  <si>
    <t>PRB</t>
  </si>
  <si>
    <t>Sub-Total</t>
  </si>
  <si>
    <t>OAS</t>
  </si>
  <si>
    <t>GIS</t>
  </si>
  <si>
    <t>Allowance</t>
  </si>
  <si>
    <t>Total</t>
  </si>
  <si>
    <t>Taxes</t>
  </si>
  <si>
    <t>Expenses</t>
  </si>
  <si>
    <t>BAL</t>
  </si>
  <si>
    <t>&lt;------</t>
  </si>
  <si>
    <t>TOTAL</t>
  </si>
  <si>
    <t>One</t>
  </si>
  <si>
    <t>Age</t>
  </si>
  <si>
    <t>CPP-Surv</t>
  </si>
  <si>
    <t>Allow-Surv</t>
  </si>
  <si>
    <t>Two</t>
  </si>
  <si>
    <t>(Taxable) Savings Acct</t>
  </si>
  <si>
    <t>Age when RRIF set up</t>
  </si>
  <si>
    <t>RRSP - Convert to RRIF</t>
  </si>
  <si>
    <t xml:space="preserve">     Interest</t>
  </si>
  <si>
    <t>DEP</t>
  </si>
  <si>
    <t>INT %</t>
  </si>
  <si>
    <t>INT</t>
  </si>
  <si>
    <t>% Paid</t>
  </si>
  <si>
    <t>PMT</t>
  </si>
  <si>
    <t>AGE</t>
  </si>
  <si>
    <t>Contrib</t>
  </si>
  <si>
    <t>Room</t>
  </si>
  <si>
    <t>ONE</t>
  </si>
  <si>
    <t>TWO</t>
  </si>
  <si>
    <t>CPP/PRB</t>
  </si>
  <si>
    <t>OAS/GIS/Allow</t>
  </si>
  <si>
    <t>TAX</t>
  </si>
  <si>
    <t>ER–CPP</t>
  </si>
  <si>
    <t>RSP/RIF INT</t>
  </si>
  <si>
    <t>SA INT</t>
  </si>
  <si>
    <t>TFSA INT</t>
  </si>
  <si>
    <t>Loan INT</t>
  </si>
  <si>
    <t xml:space="preserve"> INT</t>
  </si>
  <si>
    <t>Net Worth Difference</t>
  </si>
  <si>
    <t>RRSPs first</t>
  </si>
  <si>
    <t>TFSAs first</t>
  </si>
  <si>
    <t>If more than one option is selected, your report will show the option with the highest projected Net Worth;</t>
  </si>
  <si>
    <t xml:space="preserve"> the difference breakdown will also be provided.</t>
  </si>
  <si>
    <t>(No extra charge if you want both Options 1 and 2)</t>
  </si>
  <si>
    <t>Step 2: Purchase your report(s) on our web site MyPensionPlanner.ca</t>
  </si>
  <si>
    <t>Caution:</t>
  </si>
  <si>
    <t>Do not delete any rows, columns or cells.</t>
  </si>
  <si>
    <t>Most of the data in this form will be fed into the PensionPlanner spreadsheet.</t>
  </si>
  <si>
    <t>Deletion will disrupt this process.</t>
  </si>
  <si>
    <t>See Cell B122</t>
  </si>
  <si>
    <r>
      <t>Any scenario</t>
    </r>
    <r>
      <rPr>
        <b/>
        <u/>
        <sz val="10"/>
        <rFont val="Arial"/>
        <family val="2"/>
      </rPr>
      <t xml:space="preserve"> other than the above</t>
    </r>
    <r>
      <rPr>
        <sz val="10"/>
        <rFont val="Arial"/>
        <family val="2"/>
      </rPr>
      <t xml:space="preserve"> would require a Custom Scenario </t>
    </r>
    <r>
      <rPr>
        <b/>
        <u/>
        <sz val="12"/>
        <rFont val="Arial"/>
        <family val="2"/>
      </rPr>
      <t>Quote **</t>
    </r>
  </si>
  <si>
    <t>Scenario Instructions for Quote Requested **</t>
  </si>
  <si>
    <t>"Custom Report" instructions</t>
  </si>
  <si>
    <t>YR when RRSP turns into RRIF</t>
  </si>
  <si>
    <t>YR when DPSP turns into RRIF</t>
  </si>
  <si>
    <t>YR when RPP turns into RRIF</t>
  </si>
  <si>
    <t>Proprietorship Net Assets</t>
  </si>
  <si>
    <t>Return on Assets (ROA)</t>
  </si>
  <si>
    <t>Sell Business in Year</t>
  </si>
  <si>
    <t>Corporate Net Assets</t>
  </si>
  <si>
    <t>% of Income as Salary</t>
  </si>
  <si>
    <t>% Salary Increase/YR</t>
  </si>
  <si>
    <t>% of Cash WD per YR</t>
  </si>
  <si>
    <t>Split Income % - "ONE"</t>
  </si>
  <si>
    <t xml:space="preserve">   If BOTH spouses own/work in the business</t>
  </si>
  <si>
    <t>Split Income % - "TWO"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</si>
</sst>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;&quot; (&quot;#,##0.00\);\-#\ ;@\ "/>
    <numFmt numFmtId="165" formatCode="#,##0\ ;&quot; (&quot;#,##0\);\-#\ ;@\ "/>
    <numFmt numFmtId="166" formatCode="0.0%"/>
  </numFmts>
  <fonts count="18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0"/>
      <color theme="9" tint="-0.249977111117893"/>
      <name val="Arial"/>
      <family val="2"/>
    </font>
    <font>
      <b/>
      <u/>
      <sz val="10"/>
      <name val="Arial"/>
      <family val="2"/>
    </font>
    <font>
      <sz val="10"/>
      <color theme="0"/>
      <name val="Arial"/>
      <family val="2"/>
    </font>
    <font>
      <sz val="8"/>
      <color rgb="FF000000"/>
      <name val="Tahoma"/>
      <family val="2"/>
    </font>
    <font>
      <b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3FAF46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FFFF00"/>
      </patternFill>
    </fill>
    <fill>
      <patternFill patternType="solid">
        <fgColor rgb="FF33CCCC"/>
        <bgColor rgb="FF00CCFF"/>
      </patternFill>
    </fill>
    <fill>
      <patternFill patternType="solid">
        <fgColor rgb="FFFFCC9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164" fontId="3" fillId="0" borderId="0"/>
    <xf numFmtId="9" fontId="1" fillId="0" borderId="0" applyBorder="0" applyAlignment="0" applyProtection="0"/>
    <xf numFmtId="0" fontId="3" fillId="2" borderId="0" applyBorder="0" applyAlignment="0" applyProtection="0"/>
    <xf numFmtId="0" fontId="3" fillId="0" borderId="0"/>
    <xf numFmtId="0" fontId="3" fillId="0" borderId="0"/>
    <xf numFmtId="0" fontId="9" fillId="0" borderId="0" applyNumberFormat="0" applyFill="0" applyBorder="0" applyAlignment="0" applyProtection="0"/>
  </cellStyleXfs>
  <cellXfs count="124">
    <xf numFmtId="0" fontId="0" fillId="0" borderId="0" xfId="0"/>
    <xf numFmtId="165" fontId="3" fillId="3" borderId="1" xfId="1" applyNumberFormat="1" applyFill="1" applyBorder="1" applyAlignment="1" applyProtection="1">
      <alignment horizontal="center"/>
      <protection locked="0"/>
    </xf>
    <xf numFmtId="0" fontId="2" fillId="0" borderId="0" xfId="0" applyFont="1"/>
    <xf numFmtId="0" fontId="0" fillId="0" borderId="0" xfId="0" applyAlignment="1">
      <alignment horizontal="center"/>
    </xf>
    <xf numFmtId="165" fontId="3" fillId="3" borderId="1" xfId="1" applyNumberFormat="1" applyFill="1" applyBorder="1" applyAlignment="1" applyProtection="1">
      <protection locked="0"/>
    </xf>
    <xf numFmtId="0" fontId="0" fillId="0" borderId="0" xfId="4" applyFont="1"/>
    <xf numFmtId="0" fontId="0" fillId="0" borderId="0" xfId="4" applyFont="1" applyAlignment="1">
      <alignment horizontal="center"/>
    </xf>
    <xf numFmtId="0" fontId="0" fillId="4" borderId="0" xfId="0" applyFill="1"/>
    <xf numFmtId="165" fontId="3" fillId="4" borderId="1" xfId="1" applyNumberFormat="1" applyFill="1" applyBorder="1"/>
    <xf numFmtId="0" fontId="4" fillId="0" borderId="0" xfId="0" applyFont="1"/>
    <xf numFmtId="0" fontId="5" fillId="0" borderId="0" xfId="0" applyFont="1"/>
    <xf numFmtId="0" fontId="0" fillId="0" borderId="0" xfId="0" applyFont="1" applyAlignment="1">
      <alignment horizontal="center"/>
    </xf>
    <xf numFmtId="0" fontId="0" fillId="0" borderId="0" xfId="0" quotePrefix="1"/>
    <xf numFmtId="0" fontId="7" fillId="0" borderId="0" xfId="0" applyFont="1"/>
    <xf numFmtId="0" fontId="0" fillId="0" borderId="0" xfId="0" applyAlignment="1">
      <alignment horizontal="center"/>
    </xf>
    <xf numFmtId="0" fontId="3" fillId="3" borderId="1" xfId="1" applyNumberFormat="1" applyFill="1" applyBorder="1" applyAlignment="1" applyProtection="1">
      <alignment horizontal="center"/>
      <protection locked="0"/>
    </xf>
    <xf numFmtId="166" fontId="1" fillId="4" borderId="1" xfId="2" applyNumberFormat="1" applyFill="1" applyBorder="1" applyAlignment="1" applyProtection="1">
      <alignment horizontal="center"/>
      <protection locked="0"/>
    </xf>
    <xf numFmtId="0" fontId="0" fillId="4" borderId="1" xfId="0" applyFill="1" applyBorder="1"/>
    <xf numFmtId="0" fontId="2" fillId="0" borderId="0" xfId="0" applyFont="1" applyAlignment="1">
      <alignment horizontal="left"/>
    </xf>
    <xf numFmtId="0" fontId="9" fillId="0" borderId="0" xfId="6"/>
    <xf numFmtId="0" fontId="10" fillId="0" borderId="0" xfId="0" applyFont="1"/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Font="1"/>
    <xf numFmtId="0" fontId="12" fillId="0" borderId="0" xfId="0" applyFont="1"/>
    <xf numFmtId="0" fontId="8" fillId="0" borderId="0" xfId="0" applyFont="1"/>
    <xf numFmtId="0" fontId="13" fillId="0" borderId="0" xfId="0" applyFont="1"/>
    <xf numFmtId="0" fontId="3" fillId="3" borderId="1" xfId="1" applyNumberFormat="1" applyFill="1" applyBorder="1" applyAlignment="1" applyProtection="1">
      <alignment horizontal="center" vertical="center"/>
      <protection locked="0"/>
    </xf>
    <xf numFmtId="165" fontId="3" fillId="6" borderId="1" xfId="1" applyNumberFormat="1" applyFill="1" applyBorder="1" applyAlignment="1" applyProtection="1">
      <alignment horizontal="center"/>
      <protection locked="0"/>
    </xf>
    <xf numFmtId="0" fontId="0" fillId="5" borderId="1" xfId="0" applyFont="1" applyFill="1" applyBorder="1"/>
    <xf numFmtId="0" fontId="3" fillId="6" borderId="1" xfId="1" applyNumberFormat="1" applyFill="1" applyBorder="1" applyAlignment="1" applyProtection="1">
      <alignment horizontal="center"/>
      <protection locked="0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165" fontId="4" fillId="3" borderId="1" xfId="1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0" fillId="3" borderId="1" xfId="0" applyNumberFormat="1" applyFill="1" applyBorder="1" applyAlignment="1" applyProtection="1">
      <protection locked="0"/>
    </xf>
    <xf numFmtId="165" fontId="3" fillId="0" borderId="0" xfId="1" applyNumberFormat="1"/>
    <xf numFmtId="165" fontId="3" fillId="0" borderId="0" xfId="1" applyNumberFormat="1" applyBorder="1" applyAlignment="1" applyProtection="1"/>
    <xf numFmtId="0" fontId="3" fillId="0" borderId="0" xfId="4"/>
    <xf numFmtId="164" fontId="3" fillId="0" borderId="0" xfId="1" applyBorder="1" applyAlignment="1" applyProtection="1"/>
    <xf numFmtId="165" fontId="3" fillId="0" borderId="0" xfId="4" applyNumberFormat="1"/>
    <xf numFmtId="10" fontId="0" fillId="7" borderId="8" xfId="2" applyNumberFormat="1" applyFont="1" applyFill="1" applyBorder="1" applyAlignment="1" applyProtection="1"/>
    <xf numFmtId="10" fontId="0" fillId="7" borderId="9" xfId="2" applyNumberFormat="1" applyFont="1" applyFill="1" applyBorder="1" applyAlignment="1" applyProtection="1"/>
    <xf numFmtId="0" fontId="3" fillId="7" borderId="9" xfId="4" applyFill="1" applyBorder="1"/>
    <xf numFmtId="0" fontId="3" fillId="7" borderId="10" xfId="4" applyFill="1" applyBorder="1"/>
    <xf numFmtId="165" fontId="0" fillId="8" borderId="8" xfId="4" applyNumberFormat="1" applyFont="1" applyFill="1" applyBorder="1"/>
    <xf numFmtId="165" fontId="3" fillId="8" borderId="9" xfId="4" applyNumberFormat="1" applyFill="1" applyBorder="1"/>
    <xf numFmtId="165" fontId="3" fillId="3" borderId="9" xfId="4" applyNumberFormat="1" applyFill="1" applyBorder="1" applyProtection="1">
      <protection locked="0"/>
    </xf>
    <xf numFmtId="165" fontId="3" fillId="8" borderId="10" xfId="4" applyNumberFormat="1" applyFill="1" applyBorder="1"/>
    <xf numFmtId="10" fontId="1" fillId="0" borderId="0" xfId="2" applyNumberFormat="1" applyBorder="1" applyAlignment="1" applyProtection="1"/>
    <xf numFmtId="10" fontId="0" fillId="7" borderId="11" xfId="2" applyNumberFormat="1" applyFont="1" applyFill="1" applyBorder="1" applyAlignment="1" applyProtection="1"/>
    <xf numFmtId="10" fontId="0" fillId="7" borderId="0" xfId="2" applyNumberFormat="1" applyFont="1" applyFill="1" applyBorder="1" applyAlignment="1" applyProtection="1"/>
    <xf numFmtId="0" fontId="3" fillId="7" borderId="0" xfId="4" applyFill="1" applyBorder="1"/>
    <xf numFmtId="0" fontId="3" fillId="7" borderId="12" xfId="4" applyFill="1" applyBorder="1"/>
    <xf numFmtId="165" fontId="0" fillId="8" borderId="11" xfId="4" applyNumberFormat="1" applyFont="1" applyFill="1" applyBorder="1"/>
    <xf numFmtId="165" fontId="3" fillId="8" borderId="0" xfId="4" applyNumberFormat="1" applyFill="1" applyBorder="1"/>
    <xf numFmtId="165" fontId="3" fillId="8" borderId="12" xfId="4" applyNumberFormat="1" applyFill="1" applyBorder="1"/>
    <xf numFmtId="0" fontId="3" fillId="7" borderId="11" xfId="4" applyFill="1" applyBorder="1"/>
    <xf numFmtId="0" fontId="0" fillId="7" borderId="8" xfId="4" applyFont="1" applyFill="1" applyBorder="1"/>
    <xf numFmtId="10" fontId="0" fillId="7" borderId="11" xfId="2" applyNumberFormat="1" applyFont="1" applyFill="1" applyBorder="1" applyAlignment="1" applyProtection="1">
      <alignment horizontal="center"/>
    </xf>
    <xf numFmtId="10" fontId="0" fillId="7" borderId="12" xfId="2" applyNumberFormat="1" applyFont="1" applyFill="1" applyBorder="1" applyAlignment="1" applyProtection="1">
      <alignment horizontal="center"/>
    </xf>
    <xf numFmtId="0" fontId="0" fillId="7" borderId="12" xfId="4" applyFont="1" applyFill="1" applyBorder="1" applyAlignment="1">
      <alignment horizontal="center"/>
    </xf>
    <xf numFmtId="165" fontId="0" fillId="8" borderId="11" xfId="4" applyNumberFormat="1" applyFont="1" applyFill="1" applyBorder="1" applyAlignment="1">
      <alignment horizontal="center"/>
    </xf>
    <xf numFmtId="165" fontId="0" fillId="8" borderId="0" xfId="4" applyNumberFormat="1" applyFont="1" applyFill="1" applyBorder="1" applyAlignment="1">
      <alignment horizontal="center"/>
    </xf>
    <xf numFmtId="165" fontId="0" fillId="8" borderId="12" xfId="4" applyNumberFormat="1" applyFont="1" applyFill="1" applyBorder="1" applyAlignment="1">
      <alignment horizontal="center"/>
    </xf>
    <xf numFmtId="165" fontId="3" fillId="0" borderId="13" xfId="4" applyNumberFormat="1" applyBorder="1"/>
    <xf numFmtId="165" fontId="3" fillId="0" borderId="14" xfId="4" applyNumberFormat="1" applyBorder="1"/>
    <xf numFmtId="165" fontId="3" fillId="3" borderId="14" xfId="4" applyNumberFormat="1" applyFill="1" applyBorder="1" applyProtection="1">
      <protection locked="0"/>
    </xf>
    <xf numFmtId="0" fontId="3" fillId="0" borderId="13" xfId="4" applyBorder="1"/>
    <xf numFmtId="0" fontId="3" fillId="0" borderId="15" xfId="4" applyBorder="1"/>
    <xf numFmtId="165" fontId="3" fillId="0" borderId="15" xfId="4" applyNumberFormat="1" applyBorder="1"/>
    <xf numFmtId="165" fontId="3" fillId="0" borderId="14" xfId="1" applyNumberFormat="1" applyBorder="1" applyAlignment="1" applyProtection="1"/>
    <xf numFmtId="165" fontId="3" fillId="0" borderId="11" xfId="4" applyNumberFormat="1" applyBorder="1"/>
    <xf numFmtId="10" fontId="1" fillId="3" borderId="0" xfId="2" applyNumberFormat="1" applyFill="1" applyProtection="1">
      <protection locked="0"/>
    </xf>
    <xf numFmtId="165" fontId="3" fillId="0" borderId="0" xfId="4" applyNumberFormat="1" applyBorder="1"/>
    <xf numFmtId="165" fontId="3" fillId="0" borderId="12" xfId="4" applyNumberFormat="1" applyBorder="1"/>
    <xf numFmtId="1" fontId="3" fillId="0" borderId="11" xfId="4" applyNumberFormat="1" applyBorder="1"/>
    <xf numFmtId="10" fontId="1" fillId="3" borderId="0" xfId="2" applyNumberFormat="1" applyFill="1" applyBorder="1" applyProtection="1">
      <protection locked="0"/>
    </xf>
    <xf numFmtId="0" fontId="0" fillId="0" borderId="0" xfId="5" applyFont="1"/>
    <xf numFmtId="165" fontId="3" fillId="0" borderId="16" xfId="4" applyNumberFormat="1" applyBorder="1"/>
    <xf numFmtId="10" fontId="1" fillId="3" borderId="7" xfId="2" applyNumberFormat="1" applyFill="1" applyBorder="1" applyProtection="1">
      <protection locked="0"/>
    </xf>
    <xf numFmtId="1" fontId="3" fillId="0" borderId="16" xfId="4" applyNumberFormat="1" applyBorder="1"/>
    <xf numFmtId="10" fontId="1" fillId="0" borderId="7" xfId="2" applyNumberFormat="1" applyBorder="1" applyAlignment="1" applyProtection="1"/>
    <xf numFmtId="165" fontId="3" fillId="0" borderId="7" xfId="1" applyNumberFormat="1" applyBorder="1" applyAlignment="1" applyProtection="1"/>
    <xf numFmtId="165" fontId="3" fillId="0" borderId="17" xfId="4" applyNumberFormat="1" applyBorder="1"/>
    <xf numFmtId="165" fontId="3" fillId="0" borderId="7" xfId="4" applyNumberFormat="1" applyBorder="1"/>
    <xf numFmtId="165" fontId="0" fillId="8" borderId="18" xfId="4" applyNumberFormat="1" applyFont="1" applyFill="1" applyBorder="1" applyAlignment="1">
      <alignment horizontal="center"/>
    </xf>
    <xf numFmtId="165" fontId="0" fillId="8" borderId="19" xfId="4" applyNumberFormat="1" applyFont="1" applyFill="1" applyBorder="1" applyAlignment="1">
      <alignment horizontal="center"/>
    </xf>
    <xf numFmtId="165" fontId="3" fillId="3" borderId="20" xfId="4" applyNumberFormat="1" applyFill="1" applyBorder="1" applyProtection="1">
      <protection locked="0"/>
    </xf>
    <xf numFmtId="165" fontId="3" fillId="0" borderId="18" xfId="1" applyNumberFormat="1" applyBorder="1"/>
    <xf numFmtId="165" fontId="3" fillId="0" borderId="19" xfId="1" applyNumberFormat="1" applyBorder="1"/>
    <xf numFmtId="0" fontId="3" fillId="0" borderId="0" xfId="1" applyNumberFormat="1" applyAlignment="1">
      <alignment horizontal="center"/>
    </xf>
    <xf numFmtId="164" fontId="0" fillId="0" borderId="3" xfId="1" applyFont="1" applyBorder="1" applyAlignment="1" applyProtection="1">
      <alignment horizontal="center"/>
    </xf>
    <xf numFmtId="164" fontId="0" fillId="0" borderId="1" xfId="1" applyFont="1" applyBorder="1" applyAlignment="1" applyProtection="1">
      <alignment horizontal="center"/>
    </xf>
    <xf numFmtId="0" fontId="0" fillId="0" borderId="1" xfId="4" applyFont="1" applyBorder="1"/>
    <xf numFmtId="0" fontId="0" fillId="0" borderId="1" xfId="4" applyFont="1" applyBorder="1" applyAlignment="1">
      <alignment horizontal="center"/>
    </xf>
    <xf numFmtId="164" fontId="0" fillId="0" borderId="1" xfId="1" applyFont="1" applyBorder="1" applyAlignment="1" applyProtection="1"/>
    <xf numFmtId="3" fontId="3" fillId="0" borderId="0" xfId="1" applyNumberFormat="1" applyBorder="1" applyAlignment="1" applyProtection="1"/>
    <xf numFmtId="165" fontId="0" fillId="0" borderId="2" xfId="1" applyNumberFormat="1" applyFont="1" applyBorder="1" applyAlignment="1" applyProtection="1"/>
    <xf numFmtId="165" fontId="3" fillId="0" borderId="3" xfId="1" applyNumberFormat="1" applyBorder="1" applyAlignment="1" applyProtection="1"/>
    <xf numFmtId="0" fontId="3" fillId="0" borderId="12" xfId="4" applyBorder="1"/>
    <xf numFmtId="0" fontId="3" fillId="0" borderId="19" xfId="4" applyBorder="1"/>
    <xf numFmtId="164" fontId="3" fillId="0" borderId="19" xfId="1" applyBorder="1" applyAlignment="1" applyProtection="1"/>
    <xf numFmtId="165" fontId="3" fillId="0" borderId="12" xfId="4" applyNumberFormat="1" applyBorder="1" applyProtection="1">
      <protection locked="0"/>
    </xf>
    <xf numFmtId="165" fontId="3" fillId="3" borderId="12" xfId="1" applyNumberFormat="1" applyFill="1" applyBorder="1" applyAlignment="1" applyProtection="1">
      <protection locked="0"/>
    </xf>
    <xf numFmtId="165" fontId="3" fillId="0" borderId="12" xfId="1" applyNumberFormat="1" applyBorder="1" applyAlignment="1" applyProtection="1">
      <protection locked="0"/>
    </xf>
    <xf numFmtId="165" fontId="3" fillId="0" borderId="19" xfId="1" applyNumberFormat="1" applyBorder="1" applyAlignment="1" applyProtection="1">
      <protection locked="0"/>
    </xf>
    <xf numFmtId="165" fontId="3" fillId="3" borderId="19" xfId="1" applyNumberFormat="1" applyFill="1" applyBorder="1" applyAlignment="1" applyProtection="1">
      <protection locked="0"/>
    </xf>
    <xf numFmtId="165" fontId="3" fillId="0" borderId="12" xfId="4" applyNumberFormat="1" applyBorder="1" applyProtection="1"/>
    <xf numFmtId="165" fontId="3" fillId="0" borderId="19" xfId="4" applyNumberFormat="1" applyBorder="1" applyProtection="1"/>
    <xf numFmtId="0" fontId="0" fillId="0" borderId="0" xfId="1" applyNumberFormat="1" applyFont="1" applyAlignment="1">
      <alignment horizontal="center"/>
    </xf>
    <xf numFmtId="0" fontId="2" fillId="0" borderId="0" xfId="0" applyFont="1" applyAlignment="1">
      <alignment vertical="top"/>
    </xf>
    <xf numFmtId="0" fontId="0" fillId="0" borderId="0" xfId="0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17" fillId="0" borderId="0" xfId="0" applyFont="1"/>
    <xf numFmtId="165" fontId="3" fillId="3" borderId="1" xfId="1" applyNumberFormat="1" applyFill="1" applyBorder="1" applyAlignment="1" applyProtection="1">
      <alignment horizontal="center" vertical="center"/>
      <protection locked="0"/>
    </xf>
  </cellXfs>
  <cellStyles count="7">
    <cellStyle name="Comma" xfId="1" builtinId="3"/>
    <cellStyle name="Excel Built-in Normal 1" xfId="5"/>
    <cellStyle name="Excel Built-in Normal 2" xfId="4"/>
    <cellStyle name="Hyperlink" xfId="6" builtinId="8"/>
    <cellStyle name="Normal" xfId="0" builtinId="0"/>
    <cellStyle name="Percent" xfId="2" builtinId="5"/>
    <cellStyle name="Untitled1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FAF4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36</xdr:row>
          <xdr:rowOff>9525</xdr:rowOff>
        </xdr:from>
        <xdr:to>
          <xdr:col>9</xdr:col>
          <xdr:colOff>161925</xdr:colOff>
          <xdr:row>37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Option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38</xdr:row>
          <xdr:rowOff>9525</xdr:rowOff>
        </xdr:from>
        <xdr:to>
          <xdr:col>9</xdr:col>
          <xdr:colOff>266700</xdr:colOff>
          <xdr:row>38</xdr:row>
          <xdr:rowOff>228600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Option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41</xdr:row>
          <xdr:rowOff>9525</xdr:rowOff>
        </xdr:from>
        <xdr:to>
          <xdr:col>9</xdr:col>
          <xdr:colOff>209550</xdr:colOff>
          <xdr:row>42</xdr:row>
          <xdr:rowOff>9525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Option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42</xdr:row>
          <xdr:rowOff>152400</xdr:rowOff>
        </xdr:from>
        <xdr:to>
          <xdr:col>9</xdr:col>
          <xdr:colOff>152400</xdr:colOff>
          <xdr:row>44</xdr:row>
          <xdr:rowOff>47625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Option 4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mypensionplanner.ca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G183"/>
  <sheetViews>
    <sheetView tabSelected="1" zoomScaleNormal="100" workbookViewId="0">
      <selection activeCell="G11" sqref="G11"/>
    </sheetView>
  </sheetViews>
  <sheetFormatPr defaultColWidth="11.5703125" defaultRowHeight="12.75" x14ac:dyDescent="0.2"/>
  <cols>
    <col min="1" max="1" width="22.42578125" customWidth="1"/>
    <col min="3" max="3" width="10.7109375" customWidth="1"/>
    <col min="4" max="4" width="10.5703125" customWidth="1"/>
    <col min="6" max="6" width="11.140625" customWidth="1"/>
    <col min="8" max="8" width="13.5703125" customWidth="1"/>
    <col min="9" max="9" width="11.140625" customWidth="1"/>
    <col min="11" max="11" width="9.42578125" customWidth="1"/>
    <col min="12" max="12" width="10.7109375" customWidth="1"/>
    <col min="13" max="13" width="9.42578125" customWidth="1"/>
    <col min="14" max="14" width="9" customWidth="1"/>
    <col min="15" max="15" width="10" customWidth="1"/>
    <col min="16" max="16" width="10.140625" customWidth="1"/>
    <col min="22" max="22" width="10.7109375" customWidth="1"/>
    <col min="23" max="23" width="9.140625" customWidth="1"/>
    <col min="26" max="26" width="9.7109375" customWidth="1"/>
  </cols>
  <sheetData>
    <row r="1" spans="1:33" ht="15.75" x14ac:dyDescent="0.25">
      <c r="A1" s="9" t="s">
        <v>62</v>
      </c>
    </row>
    <row r="2" spans="1:33" x14ac:dyDescent="0.2">
      <c r="A2" s="19"/>
    </row>
    <row r="4" spans="1:33" x14ac:dyDescent="0.2">
      <c r="A4" t="s">
        <v>101</v>
      </c>
    </row>
    <row r="5" spans="1:33" x14ac:dyDescent="0.2">
      <c r="A5" t="s">
        <v>102</v>
      </c>
    </row>
    <row r="6" spans="1:33" x14ac:dyDescent="0.2">
      <c r="A6" t="s">
        <v>103</v>
      </c>
    </row>
    <row r="7" spans="1:33" x14ac:dyDescent="0.2">
      <c r="A7" t="s">
        <v>104</v>
      </c>
    </row>
    <row r="8" spans="1:33" x14ac:dyDescent="0.2">
      <c r="A8" t="s">
        <v>63</v>
      </c>
    </row>
    <row r="9" spans="1:33" x14ac:dyDescent="0.2">
      <c r="A9" t="s">
        <v>146</v>
      </c>
      <c r="O9" s="2"/>
    </row>
    <row r="11" spans="1:33" x14ac:dyDescent="0.2">
      <c r="X11" s="31" t="s">
        <v>106</v>
      </c>
      <c r="Y11" s="31" t="s">
        <v>107</v>
      </c>
      <c r="Z11" s="31">
        <v>40</v>
      </c>
      <c r="AA11" s="32" t="s">
        <v>108</v>
      </c>
      <c r="AB11" s="31" t="s">
        <v>135</v>
      </c>
      <c r="AC11" s="31"/>
      <c r="AD11" s="31"/>
      <c r="AE11" s="31">
        <f>C80+60</f>
        <v>2048</v>
      </c>
      <c r="AF11" s="31"/>
      <c r="AG11" s="31">
        <f>TWO!C16+60</f>
        <v>2052</v>
      </c>
    </row>
    <row r="12" spans="1:33" x14ac:dyDescent="0.2">
      <c r="A12" t="s">
        <v>86</v>
      </c>
      <c r="B12" t="s">
        <v>86</v>
      </c>
      <c r="C12" t="s">
        <v>86</v>
      </c>
      <c r="D12" t="s">
        <v>86</v>
      </c>
      <c r="E12" t="s">
        <v>86</v>
      </c>
      <c r="F12" t="s">
        <v>86</v>
      </c>
      <c r="G12" t="s">
        <v>86</v>
      </c>
      <c r="H12" t="s">
        <v>86</v>
      </c>
      <c r="I12" t="s">
        <v>86</v>
      </c>
      <c r="J12" t="s">
        <v>86</v>
      </c>
      <c r="K12" t="s">
        <v>86</v>
      </c>
      <c r="L12" t="s">
        <v>86</v>
      </c>
      <c r="X12" s="31" t="s">
        <v>109</v>
      </c>
      <c r="Y12" s="31" t="s">
        <v>110</v>
      </c>
      <c r="Z12" s="31">
        <v>39</v>
      </c>
      <c r="AA12" s="32" t="s">
        <v>111</v>
      </c>
      <c r="AB12" s="31" t="s">
        <v>136</v>
      </c>
      <c r="AC12" s="31"/>
      <c r="AD12" s="31"/>
      <c r="AE12" s="31">
        <f>AE11+1</f>
        <v>2049</v>
      </c>
      <c r="AF12" s="31"/>
      <c r="AG12" s="31">
        <f>AG11+1</f>
        <v>2053</v>
      </c>
    </row>
    <row r="13" spans="1:33" x14ac:dyDescent="0.2">
      <c r="X13" s="31"/>
      <c r="Y13" s="31" t="s">
        <v>112</v>
      </c>
      <c r="Z13" s="31">
        <v>38</v>
      </c>
      <c r="AA13" s="32" t="s">
        <v>113</v>
      </c>
      <c r="AB13" s="31" t="s">
        <v>138</v>
      </c>
      <c r="AC13" s="31"/>
      <c r="AD13" s="31"/>
      <c r="AE13" s="31">
        <f t="shared" ref="AE13:AE21" si="0">AE12+1</f>
        <v>2050</v>
      </c>
      <c r="AF13" s="31"/>
      <c r="AG13" s="31">
        <f t="shared" ref="AG13:AG21" si="1">AG12+1</f>
        <v>2054</v>
      </c>
    </row>
    <row r="14" spans="1:33" x14ac:dyDescent="0.2">
      <c r="A14" t="s">
        <v>147</v>
      </c>
      <c r="G14" s="122" t="s">
        <v>203</v>
      </c>
      <c r="H14" t="s">
        <v>204</v>
      </c>
      <c r="X14" s="31"/>
      <c r="Y14" s="31" t="s">
        <v>114</v>
      </c>
      <c r="Z14" s="31">
        <v>37</v>
      </c>
      <c r="AA14" s="32" t="s">
        <v>115</v>
      </c>
      <c r="AB14" s="31" t="s">
        <v>137</v>
      </c>
      <c r="AC14" s="31"/>
      <c r="AD14" s="31"/>
      <c r="AE14" s="31">
        <f t="shared" si="0"/>
        <v>2051</v>
      </c>
      <c r="AF14" s="31"/>
      <c r="AG14" s="31">
        <f t="shared" si="1"/>
        <v>2055</v>
      </c>
    </row>
    <row r="15" spans="1:33" x14ac:dyDescent="0.2">
      <c r="A15" t="s">
        <v>202</v>
      </c>
      <c r="H15" t="s">
        <v>205</v>
      </c>
      <c r="X15" s="31"/>
      <c r="Y15" s="31" t="s">
        <v>116</v>
      </c>
      <c r="Z15" s="31">
        <v>36</v>
      </c>
      <c r="AA15" s="32" t="s">
        <v>117</v>
      </c>
      <c r="AB15" s="31"/>
      <c r="AC15" s="31"/>
      <c r="AD15" s="31"/>
      <c r="AE15" s="31">
        <f t="shared" si="0"/>
        <v>2052</v>
      </c>
      <c r="AF15" s="31"/>
      <c r="AG15" s="31">
        <f t="shared" si="1"/>
        <v>2056</v>
      </c>
    </row>
    <row r="16" spans="1:33" x14ac:dyDescent="0.2">
      <c r="A16" t="s">
        <v>148</v>
      </c>
      <c r="B16" s="19"/>
      <c r="D16" s="2"/>
      <c r="H16" t="s">
        <v>206</v>
      </c>
      <c r="X16" s="31"/>
      <c r="Y16" s="31" t="s">
        <v>118</v>
      </c>
      <c r="Z16" s="31">
        <v>35</v>
      </c>
      <c r="AA16" s="32" t="s">
        <v>119</v>
      </c>
      <c r="AB16" s="31"/>
      <c r="AC16" s="31"/>
      <c r="AD16" s="31"/>
      <c r="AE16" s="31">
        <f t="shared" si="0"/>
        <v>2053</v>
      </c>
      <c r="AF16" s="31"/>
      <c r="AG16" s="31">
        <f t="shared" si="1"/>
        <v>2057</v>
      </c>
    </row>
    <row r="17" spans="1:33" x14ac:dyDescent="0.2">
      <c r="A17" s="19" t="s">
        <v>87</v>
      </c>
      <c r="X17" s="31"/>
      <c r="Y17" s="31" t="s">
        <v>120</v>
      </c>
      <c r="Z17" s="31">
        <v>34</v>
      </c>
      <c r="AA17" s="32" t="s">
        <v>121</v>
      </c>
      <c r="AB17" s="31"/>
      <c r="AC17" s="31"/>
      <c r="AD17" s="31"/>
      <c r="AE17" s="31">
        <f t="shared" si="0"/>
        <v>2054</v>
      </c>
      <c r="AF17" s="31"/>
      <c r="AG17" s="31">
        <f t="shared" si="1"/>
        <v>2058</v>
      </c>
    </row>
    <row r="18" spans="1:33" x14ac:dyDescent="0.2">
      <c r="X18" s="31"/>
      <c r="Y18" s="31" t="s">
        <v>122</v>
      </c>
      <c r="Z18" s="31">
        <v>33</v>
      </c>
      <c r="AA18" s="32" t="s">
        <v>123</v>
      </c>
      <c r="AB18" s="31"/>
      <c r="AC18" s="31"/>
      <c r="AD18" s="31"/>
      <c r="AE18" s="31">
        <f t="shared" si="0"/>
        <v>2055</v>
      </c>
      <c r="AF18" s="31"/>
      <c r="AG18" s="31">
        <f t="shared" si="1"/>
        <v>2059</v>
      </c>
    </row>
    <row r="19" spans="1:33" x14ac:dyDescent="0.2">
      <c r="A19" t="s">
        <v>86</v>
      </c>
      <c r="B19" t="s">
        <v>86</v>
      </c>
      <c r="C19" t="s">
        <v>86</v>
      </c>
      <c r="D19" t="s">
        <v>86</v>
      </c>
      <c r="E19" t="s">
        <v>86</v>
      </c>
      <c r="F19" t="s">
        <v>86</v>
      </c>
      <c r="G19" t="s">
        <v>86</v>
      </c>
      <c r="H19" t="s">
        <v>86</v>
      </c>
      <c r="I19" t="s">
        <v>86</v>
      </c>
      <c r="J19" t="s">
        <v>86</v>
      </c>
      <c r="K19" t="s">
        <v>86</v>
      </c>
      <c r="L19" t="s">
        <v>86</v>
      </c>
      <c r="X19" s="31"/>
      <c r="Y19" s="31" t="s">
        <v>124</v>
      </c>
      <c r="Z19" s="31">
        <v>32</v>
      </c>
      <c r="AA19" s="32" t="s">
        <v>125</v>
      </c>
      <c r="AB19" s="31"/>
      <c r="AC19" s="31"/>
      <c r="AD19" s="31"/>
      <c r="AE19" s="31">
        <f t="shared" si="0"/>
        <v>2056</v>
      </c>
      <c r="AF19" s="31"/>
      <c r="AG19" s="31">
        <f t="shared" si="1"/>
        <v>2060</v>
      </c>
    </row>
    <row r="20" spans="1:33" x14ac:dyDescent="0.2">
      <c r="X20" s="31"/>
      <c r="Y20" s="31" t="s">
        <v>126</v>
      </c>
      <c r="Z20" s="31">
        <v>31</v>
      </c>
      <c r="AA20" s="32" t="s">
        <v>127</v>
      </c>
      <c r="AB20" s="31"/>
      <c r="AC20" s="31"/>
      <c r="AD20" s="31"/>
      <c r="AE20" s="31">
        <f t="shared" si="0"/>
        <v>2057</v>
      </c>
      <c r="AF20" s="31"/>
      <c r="AG20" s="31">
        <f t="shared" si="1"/>
        <v>2061</v>
      </c>
    </row>
    <row r="21" spans="1:33" x14ac:dyDescent="0.2">
      <c r="A21" s="12" t="s">
        <v>74</v>
      </c>
      <c r="B21" s="12" t="s">
        <v>74</v>
      </c>
      <c r="C21" s="12" t="s">
        <v>74</v>
      </c>
      <c r="D21" s="12" t="s">
        <v>74</v>
      </c>
      <c r="E21" s="12" t="s">
        <v>74</v>
      </c>
      <c r="F21" t="s">
        <v>75</v>
      </c>
      <c r="I21" s="12" t="s">
        <v>74</v>
      </c>
      <c r="J21" s="12" t="s">
        <v>74</v>
      </c>
      <c r="K21" s="12" t="s">
        <v>74</v>
      </c>
      <c r="L21" s="12" t="s">
        <v>74</v>
      </c>
      <c r="M21" s="12" t="s">
        <v>74</v>
      </c>
      <c r="X21" s="31"/>
      <c r="Y21" s="31" t="s">
        <v>128</v>
      </c>
      <c r="Z21" s="31">
        <v>30</v>
      </c>
      <c r="AA21" s="32" t="s">
        <v>129</v>
      </c>
      <c r="AB21" s="31"/>
      <c r="AC21" s="31"/>
      <c r="AD21" s="31"/>
      <c r="AE21" s="31">
        <f t="shared" si="0"/>
        <v>2058</v>
      </c>
      <c r="AF21" s="31"/>
      <c r="AG21" s="31">
        <f t="shared" si="1"/>
        <v>2062</v>
      </c>
    </row>
    <row r="22" spans="1:33" x14ac:dyDescent="0.2">
      <c r="X22" s="31"/>
      <c r="Y22" s="31" t="s">
        <v>130</v>
      </c>
      <c r="Z22" s="31">
        <v>29</v>
      </c>
      <c r="AA22" s="32" t="s">
        <v>131</v>
      </c>
      <c r="AB22" s="31"/>
      <c r="AC22" s="31"/>
      <c r="AD22" s="31"/>
      <c r="AE22" s="31"/>
      <c r="AF22" s="31"/>
      <c r="AG22" s="31"/>
    </row>
    <row r="23" spans="1:33" ht="15.75" x14ac:dyDescent="0.25">
      <c r="A23" s="25" t="s">
        <v>99</v>
      </c>
      <c r="B23" s="33"/>
      <c r="X23" s="31"/>
      <c r="Y23" s="31"/>
      <c r="Z23" s="31">
        <v>28</v>
      </c>
      <c r="AA23" s="31"/>
      <c r="AB23" s="31"/>
      <c r="AC23" s="31"/>
      <c r="AD23" s="31"/>
      <c r="AE23" s="31"/>
      <c r="AF23" s="31"/>
      <c r="AG23" s="31"/>
    </row>
    <row r="24" spans="1:33" x14ac:dyDescent="0.2">
      <c r="X24" s="31"/>
      <c r="Y24" s="31"/>
      <c r="Z24" s="31">
        <v>27</v>
      </c>
      <c r="AA24" s="31"/>
      <c r="AB24" s="31"/>
      <c r="AC24" s="31"/>
      <c r="AD24" s="31"/>
      <c r="AE24" s="31"/>
      <c r="AF24" s="31"/>
      <c r="AG24" s="31"/>
    </row>
    <row r="25" spans="1:33" x14ac:dyDescent="0.2">
      <c r="A25" t="s">
        <v>0</v>
      </c>
      <c r="B25" s="28" t="s">
        <v>107</v>
      </c>
      <c r="C25" s="2"/>
      <c r="X25" s="31"/>
      <c r="Y25" s="31"/>
      <c r="Z25" s="31">
        <v>26</v>
      </c>
      <c r="AA25" s="31"/>
      <c r="AB25" s="31"/>
      <c r="AC25" s="31"/>
      <c r="AD25" s="31"/>
      <c r="AE25" s="31"/>
      <c r="AF25" s="31"/>
      <c r="AG25" s="31"/>
    </row>
    <row r="26" spans="1:33" x14ac:dyDescent="0.2">
      <c r="X26" s="31"/>
      <c r="Y26" s="31"/>
      <c r="Z26" s="31">
        <v>25</v>
      </c>
      <c r="AA26" s="31"/>
      <c r="AB26" s="31"/>
      <c r="AC26" s="31"/>
      <c r="AD26" s="31"/>
      <c r="AE26" s="31"/>
      <c r="AF26" s="31"/>
      <c r="AG26" s="31"/>
    </row>
    <row r="27" spans="1:33" x14ac:dyDescent="0.2">
      <c r="A27" t="s">
        <v>3</v>
      </c>
      <c r="B27" s="15">
        <v>2015</v>
      </c>
      <c r="C27" s="15">
        <v>2018</v>
      </c>
      <c r="D27" s="15"/>
      <c r="E27" s="15"/>
      <c r="F27" s="15"/>
      <c r="X27" s="31"/>
      <c r="Y27" s="31"/>
      <c r="Z27" s="31">
        <v>24</v>
      </c>
      <c r="AA27" s="31"/>
      <c r="AB27" s="31"/>
      <c r="AC27" s="31"/>
      <c r="AD27" s="31"/>
      <c r="AE27" s="31"/>
      <c r="AF27" s="31"/>
      <c r="AG27" s="31"/>
    </row>
    <row r="28" spans="1:33" x14ac:dyDescent="0.2">
      <c r="M28" s="2"/>
      <c r="X28" s="31"/>
      <c r="Y28" s="31"/>
      <c r="Z28" s="31">
        <v>23</v>
      </c>
      <c r="AA28" s="31"/>
      <c r="AB28" s="31"/>
      <c r="AC28" s="31"/>
      <c r="AD28" s="31"/>
      <c r="AE28" s="31"/>
      <c r="AF28" s="31"/>
      <c r="AG28" s="31"/>
    </row>
    <row r="29" spans="1:33" x14ac:dyDescent="0.2">
      <c r="A29" t="s">
        <v>4</v>
      </c>
      <c r="D29" s="16">
        <v>0.02</v>
      </c>
      <c r="E29" s="2" t="s">
        <v>64</v>
      </c>
      <c r="M29" s="2"/>
      <c r="X29" s="31"/>
      <c r="Y29" s="31"/>
      <c r="Z29" s="31">
        <v>22</v>
      </c>
      <c r="AA29" s="31"/>
      <c r="AB29" s="31"/>
      <c r="AC29" s="31"/>
      <c r="AD29" s="31"/>
      <c r="AE29" s="31"/>
      <c r="AF29" s="31"/>
      <c r="AG29" s="31"/>
    </row>
    <row r="30" spans="1:33" x14ac:dyDescent="0.2">
      <c r="M30" s="2"/>
      <c r="X30" s="31"/>
      <c r="Y30" s="31"/>
      <c r="Z30" s="31">
        <v>21</v>
      </c>
      <c r="AA30" s="31"/>
      <c r="AB30" s="31"/>
      <c r="AC30" s="31"/>
      <c r="AD30" s="31"/>
      <c r="AE30" s="31"/>
      <c r="AF30" s="31"/>
      <c r="AG30" s="31"/>
    </row>
    <row r="31" spans="1:33" x14ac:dyDescent="0.2">
      <c r="A31" t="s">
        <v>1</v>
      </c>
      <c r="C31" s="8">
        <v>30000</v>
      </c>
      <c r="D31" s="16">
        <v>2.5000000000000001E-2</v>
      </c>
      <c r="E31" s="2" t="s">
        <v>65</v>
      </c>
      <c r="M31" s="2"/>
      <c r="X31" s="31"/>
      <c r="Y31" s="31"/>
      <c r="Z31" s="31">
        <v>20</v>
      </c>
      <c r="AA31" s="31"/>
      <c r="AB31" s="31"/>
      <c r="AC31" s="31"/>
      <c r="AD31" s="31"/>
      <c r="AE31" s="31"/>
      <c r="AF31" s="31"/>
      <c r="AG31" s="31"/>
    </row>
    <row r="32" spans="1:33" x14ac:dyDescent="0.2">
      <c r="A32" t="s">
        <v>2</v>
      </c>
      <c r="C32" s="8">
        <v>30000</v>
      </c>
      <c r="D32" s="16">
        <v>2.5000000000000001E-2</v>
      </c>
      <c r="E32" s="2" t="s">
        <v>65</v>
      </c>
      <c r="G32" s="26" t="s">
        <v>207</v>
      </c>
      <c r="M32" s="2"/>
      <c r="X32" s="31"/>
      <c r="Y32" s="31"/>
      <c r="Z32" s="31">
        <v>19</v>
      </c>
      <c r="AA32" s="31"/>
      <c r="AB32" s="31"/>
      <c r="AC32" s="31"/>
      <c r="AD32" s="31"/>
      <c r="AE32" s="31"/>
      <c r="AF32" s="31"/>
      <c r="AG32" s="31"/>
    </row>
    <row r="33" spans="1:33" x14ac:dyDescent="0.2">
      <c r="M33" s="2"/>
      <c r="X33" s="31"/>
      <c r="Y33" s="31"/>
      <c r="Z33" s="31">
        <v>18</v>
      </c>
      <c r="AA33" s="31"/>
      <c r="AB33" s="31"/>
      <c r="AC33" s="31"/>
      <c r="AD33" s="31"/>
      <c r="AE33" s="31"/>
      <c r="AF33" s="31"/>
      <c r="AG33" s="31"/>
    </row>
    <row r="34" spans="1:33" x14ac:dyDescent="0.2">
      <c r="M34" s="2"/>
      <c r="X34" s="31"/>
      <c r="Y34" s="31"/>
      <c r="Z34" s="31">
        <v>17</v>
      </c>
      <c r="AA34" s="31"/>
      <c r="AB34" s="31"/>
      <c r="AC34" s="31"/>
      <c r="AD34" s="31"/>
      <c r="AE34" s="31"/>
      <c r="AF34" s="31"/>
      <c r="AG34" s="31"/>
    </row>
    <row r="35" spans="1:33" ht="15" x14ac:dyDescent="0.25">
      <c r="A35" s="13" t="s">
        <v>149</v>
      </c>
      <c r="I35" t="s">
        <v>132</v>
      </c>
      <c r="J35" s="2" t="s">
        <v>199</v>
      </c>
      <c r="K35" s="26"/>
      <c r="M35" s="2"/>
      <c r="X35" s="31"/>
      <c r="Y35" s="31"/>
      <c r="Z35" s="31">
        <v>16</v>
      </c>
      <c r="AA35" s="31"/>
      <c r="AB35" s="31"/>
      <c r="AC35" s="31"/>
      <c r="AD35" s="31"/>
      <c r="AE35" s="31"/>
      <c r="AF35" s="31"/>
      <c r="AG35" s="31"/>
    </row>
    <row r="36" spans="1:33" ht="14.25" x14ac:dyDescent="0.2">
      <c r="A36" s="13"/>
      <c r="J36" s="113" t="s">
        <v>200</v>
      </c>
      <c r="M36" s="2"/>
      <c r="X36" s="31"/>
      <c r="Y36" s="31"/>
      <c r="Z36" s="31">
        <v>15</v>
      </c>
      <c r="AA36" s="31"/>
      <c r="AB36" s="31"/>
      <c r="AC36" s="31"/>
      <c r="AD36" s="31"/>
      <c r="AE36" s="31"/>
      <c r="AF36" s="31"/>
      <c r="AG36" s="31"/>
    </row>
    <row r="37" spans="1:33" ht="17.25" customHeight="1" x14ac:dyDescent="0.2">
      <c r="A37" t="s">
        <v>77</v>
      </c>
      <c r="E37" s="2"/>
      <c r="M37" s="2"/>
      <c r="X37" s="31"/>
      <c r="Y37" s="31"/>
      <c r="Z37" s="31">
        <v>14</v>
      </c>
      <c r="AA37" s="31"/>
      <c r="AB37" s="31"/>
      <c r="AC37" s="31"/>
      <c r="AD37" s="31"/>
      <c r="AE37" s="31"/>
      <c r="AF37" s="31"/>
      <c r="AG37" s="31"/>
    </row>
    <row r="38" spans="1:33" x14ac:dyDescent="0.2">
      <c r="E38" s="2"/>
      <c r="K38" s="2" t="s">
        <v>201</v>
      </c>
      <c r="M38" s="2"/>
      <c r="X38" s="31"/>
      <c r="Y38" s="31"/>
      <c r="Z38" s="31">
        <v>13</v>
      </c>
      <c r="AA38" s="31"/>
      <c r="AB38" s="31"/>
      <c r="AC38" s="31"/>
      <c r="AD38" s="31"/>
      <c r="AE38" s="31"/>
      <c r="AF38" s="31"/>
      <c r="AG38" s="31"/>
    </row>
    <row r="39" spans="1:33" ht="20.25" customHeight="1" x14ac:dyDescent="0.2">
      <c r="A39" t="s">
        <v>150</v>
      </c>
      <c r="E39" s="2"/>
      <c r="F39" s="2"/>
      <c r="M39" s="2"/>
      <c r="X39" s="31"/>
      <c r="Y39" s="31"/>
      <c r="Z39" s="31">
        <v>12</v>
      </c>
      <c r="AA39" s="31"/>
      <c r="AB39" s="31"/>
      <c r="AC39" s="31"/>
      <c r="AD39" s="31"/>
      <c r="AE39" s="31"/>
      <c r="AF39" s="31"/>
      <c r="AG39" s="31"/>
    </row>
    <row r="40" spans="1:33" x14ac:dyDescent="0.2">
      <c r="A40" t="s">
        <v>94</v>
      </c>
      <c r="B40" s="23"/>
      <c r="C40" s="35" t="s">
        <v>152</v>
      </c>
      <c r="D40" s="4"/>
      <c r="E40" s="36" t="s">
        <v>153</v>
      </c>
      <c r="F40" s="4"/>
      <c r="M40" s="2"/>
      <c r="X40" s="31"/>
      <c r="Y40" s="31"/>
      <c r="Z40" s="31">
        <v>11</v>
      </c>
      <c r="AA40" s="31"/>
      <c r="AB40" s="31"/>
      <c r="AC40" s="31"/>
      <c r="AD40" s="31"/>
      <c r="AE40" s="31"/>
      <c r="AF40" s="31"/>
      <c r="AG40" s="31"/>
    </row>
    <row r="41" spans="1:33" x14ac:dyDescent="0.2">
      <c r="E41" s="2"/>
      <c r="F41" s="2"/>
      <c r="M41" s="2"/>
      <c r="X41" s="31"/>
      <c r="Y41" s="31"/>
      <c r="Z41" s="31">
        <v>10</v>
      </c>
      <c r="AA41" s="31"/>
      <c r="AB41" s="31"/>
      <c r="AC41" s="31"/>
      <c r="AD41" s="31"/>
      <c r="AE41" s="31"/>
      <c r="AF41" s="31"/>
      <c r="AG41" s="31"/>
    </row>
    <row r="42" spans="1:33" ht="15" customHeight="1" x14ac:dyDescent="0.2">
      <c r="A42" t="s">
        <v>133</v>
      </c>
      <c r="B42" s="29" t="s">
        <v>136</v>
      </c>
      <c r="C42" s="2"/>
      <c r="D42" s="2"/>
      <c r="E42" t="s">
        <v>134</v>
      </c>
      <c r="F42" s="27">
        <v>2080</v>
      </c>
      <c r="K42" s="2" t="s">
        <v>143</v>
      </c>
      <c r="M42" s="2"/>
      <c r="X42" s="31"/>
      <c r="Y42" s="31"/>
      <c r="Z42" s="31">
        <v>9</v>
      </c>
      <c r="AA42" s="31"/>
      <c r="AB42" s="31"/>
      <c r="AC42" s="31"/>
      <c r="AD42" s="31"/>
      <c r="AE42" s="31"/>
      <c r="AF42" s="31"/>
      <c r="AG42" s="31"/>
    </row>
    <row r="43" spans="1:33" x14ac:dyDescent="0.2">
      <c r="B43" s="23"/>
      <c r="D43" s="2"/>
      <c r="E43" s="2"/>
      <c r="F43" s="2"/>
      <c r="M43" s="2"/>
      <c r="X43" s="31"/>
      <c r="Y43" s="31"/>
      <c r="Z43" s="31">
        <v>8</v>
      </c>
      <c r="AA43" s="31"/>
      <c r="AB43" s="31"/>
      <c r="AC43" s="31"/>
      <c r="AD43" s="31"/>
      <c r="AE43" s="31"/>
      <c r="AF43" s="31"/>
      <c r="AG43" s="31"/>
    </row>
    <row r="44" spans="1:33" ht="15" customHeight="1" x14ac:dyDescent="0.25">
      <c r="A44" t="s">
        <v>208</v>
      </c>
      <c r="K44" s="2" t="s">
        <v>154</v>
      </c>
      <c r="M44" s="2"/>
      <c r="X44" s="31"/>
      <c r="Y44" s="31"/>
      <c r="Z44" s="31">
        <v>7</v>
      </c>
      <c r="AA44" s="31"/>
      <c r="AB44" s="31"/>
      <c r="AC44" s="31"/>
      <c r="AD44" s="31"/>
      <c r="AE44" s="31"/>
      <c r="AF44" s="31"/>
      <c r="AG44" s="31"/>
    </row>
    <row r="45" spans="1:33" x14ac:dyDescent="0.2">
      <c r="A45" t="s">
        <v>209</v>
      </c>
      <c r="M45" s="2"/>
      <c r="X45" s="31"/>
      <c r="Y45" s="31"/>
      <c r="Z45" s="31">
        <v>6</v>
      </c>
      <c r="AA45" s="31"/>
      <c r="AB45" s="31"/>
      <c r="AC45" s="31"/>
      <c r="AD45" s="31"/>
      <c r="AE45" s="31"/>
      <c r="AF45" s="31"/>
      <c r="AG45" s="31"/>
    </row>
    <row r="46" spans="1:33" x14ac:dyDescent="0.2">
      <c r="A46" s="7"/>
      <c r="B46" s="7"/>
      <c r="C46" s="7"/>
      <c r="D46" s="7"/>
      <c r="E46" s="7"/>
      <c r="F46" s="7"/>
      <c r="G46" s="7"/>
      <c r="H46" s="7"/>
      <c r="I46" s="2"/>
      <c r="M46" s="2"/>
      <c r="X46" s="31"/>
      <c r="Y46" s="31"/>
      <c r="Z46" s="31">
        <v>5</v>
      </c>
      <c r="AA46" s="31"/>
      <c r="AB46" s="31"/>
      <c r="AC46" s="31"/>
      <c r="AD46" s="31"/>
      <c r="AE46" s="31"/>
      <c r="AF46" s="31"/>
      <c r="AG46" s="31"/>
    </row>
    <row r="47" spans="1:33" x14ac:dyDescent="0.2">
      <c r="A47" s="7"/>
      <c r="B47" s="7"/>
      <c r="C47" s="7"/>
      <c r="D47" s="7"/>
      <c r="E47" s="7"/>
      <c r="F47" s="7"/>
      <c r="G47" s="7"/>
      <c r="H47" s="7"/>
      <c r="M47" s="2"/>
      <c r="X47" s="31"/>
      <c r="Y47" s="31"/>
      <c r="Z47" s="31">
        <v>4</v>
      </c>
      <c r="AA47" s="31"/>
      <c r="AB47" s="31"/>
      <c r="AC47" s="31"/>
      <c r="AD47" s="31"/>
      <c r="AE47" s="31"/>
      <c r="AF47" s="31"/>
      <c r="AG47" s="31"/>
    </row>
    <row r="48" spans="1:33" x14ac:dyDescent="0.2">
      <c r="M48" s="2"/>
      <c r="X48" s="31"/>
      <c r="Y48" s="31"/>
      <c r="Z48" s="31">
        <v>1</v>
      </c>
      <c r="AA48" s="31"/>
      <c r="AB48" s="31"/>
      <c r="AC48" s="31"/>
      <c r="AD48" s="31"/>
      <c r="AE48" s="31"/>
      <c r="AF48" s="31"/>
      <c r="AG48" s="31"/>
    </row>
    <row r="49" spans="1:13" ht="15.75" x14ac:dyDescent="0.25">
      <c r="A49" t="s">
        <v>66</v>
      </c>
      <c r="D49" s="10" t="s">
        <v>67</v>
      </c>
      <c r="M49" s="2"/>
    </row>
    <row r="50" spans="1:13" x14ac:dyDescent="0.2">
      <c r="A50" s="3" t="s">
        <v>56</v>
      </c>
      <c r="B50" s="7"/>
      <c r="C50" s="7"/>
      <c r="D50" s="7"/>
      <c r="E50" s="7"/>
      <c r="F50" s="7"/>
      <c r="G50" s="7"/>
      <c r="H50" s="7"/>
      <c r="I50" s="2"/>
      <c r="M50" s="2"/>
    </row>
    <row r="51" spans="1:13" x14ac:dyDescent="0.2">
      <c r="A51" s="3"/>
      <c r="M51" s="2"/>
    </row>
    <row r="52" spans="1:13" x14ac:dyDescent="0.2">
      <c r="A52" s="3" t="s">
        <v>57</v>
      </c>
      <c r="B52" s="7"/>
      <c r="C52" s="7"/>
      <c r="D52" s="7"/>
      <c r="E52" s="7"/>
      <c r="F52" s="7"/>
      <c r="G52" s="7"/>
      <c r="H52" s="7"/>
      <c r="M52" s="2"/>
    </row>
    <row r="53" spans="1:13" x14ac:dyDescent="0.2">
      <c r="A53" s="3"/>
      <c r="M53" s="2"/>
    </row>
    <row r="54" spans="1:13" x14ac:dyDescent="0.2">
      <c r="A54" s="3" t="s">
        <v>58</v>
      </c>
      <c r="B54" s="7"/>
      <c r="C54" s="7"/>
      <c r="D54" s="7"/>
      <c r="E54" s="7"/>
      <c r="F54" s="7"/>
      <c r="G54" s="7"/>
      <c r="H54" s="7"/>
      <c r="M54" s="2"/>
    </row>
    <row r="55" spans="1:13" x14ac:dyDescent="0.2">
      <c r="M55" s="2"/>
    </row>
    <row r="56" spans="1:13" x14ac:dyDescent="0.2">
      <c r="A56" t="s">
        <v>145</v>
      </c>
      <c r="B56" t="s">
        <v>80</v>
      </c>
      <c r="D56" s="28" t="s">
        <v>109</v>
      </c>
      <c r="E56" s="2"/>
      <c r="F56" t="s">
        <v>81</v>
      </c>
      <c r="H56" s="28" t="s">
        <v>109</v>
      </c>
      <c r="I56" s="2"/>
      <c r="J56" t="s">
        <v>82</v>
      </c>
      <c r="L56" s="15">
        <v>2013</v>
      </c>
      <c r="M56" s="2" t="s">
        <v>141</v>
      </c>
    </row>
    <row r="57" spans="1:13" x14ac:dyDescent="0.2">
      <c r="C57" s="2"/>
      <c r="D57" s="2"/>
      <c r="E57" s="2"/>
      <c r="F57" s="2"/>
      <c r="G57" s="2"/>
      <c r="H57" s="2"/>
      <c r="M57" s="2"/>
    </row>
    <row r="58" spans="1:13" ht="15.75" x14ac:dyDescent="0.25">
      <c r="A58" s="9" t="s">
        <v>68</v>
      </c>
      <c r="B58" s="2" t="s">
        <v>210</v>
      </c>
      <c r="D58" s="2"/>
      <c r="F58" s="2" t="s">
        <v>69</v>
      </c>
      <c r="M58" s="2"/>
    </row>
    <row r="59" spans="1:13" x14ac:dyDescent="0.2">
      <c r="A59" s="7"/>
      <c r="B59" s="7"/>
      <c r="C59" s="7"/>
      <c r="D59" s="7"/>
      <c r="E59" s="7"/>
      <c r="F59" s="7"/>
      <c r="G59" s="7"/>
      <c r="H59" s="7"/>
      <c r="I59" s="2"/>
      <c r="M59" s="2"/>
    </row>
    <row r="60" spans="1:13" x14ac:dyDescent="0.2">
      <c r="A60" s="7"/>
      <c r="B60" s="7"/>
      <c r="C60" s="7"/>
      <c r="D60" s="7"/>
      <c r="E60" s="7"/>
      <c r="F60" s="7"/>
      <c r="G60" s="7"/>
      <c r="H60" s="7"/>
      <c r="I60" s="2"/>
      <c r="M60" s="2"/>
    </row>
    <row r="61" spans="1:13" x14ac:dyDescent="0.2">
      <c r="M61" s="2"/>
    </row>
    <row r="62" spans="1:13" x14ac:dyDescent="0.2">
      <c r="M62" s="2"/>
    </row>
    <row r="64" spans="1:13" x14ac:dyDescent="0.2">
      <c r="A64" t="s">
        <v>59</v>
      </c>
      <c r="C64" s="8">
        <v>3000</v>
      </c>
      <c r="D64" s="2" t="s">
        <v>60</v>
      </c>
    </row>
    <row r="65" spans="1:14" x14ac:dyDescent="0.2">
      <c r="D65" s="2"/>
    </row>
    <row r="66" spans="1:14" x14ac:dyDescent="0.2">
      <c r="A66" t="s">
        <v>23</v>
      </c>
    </row>
    <row r="67" spans="1:14" x14ac:dyDescent="0.2">
      <c r="A67" t="s">
        <v>12</v>
      </c>
    </row>
    <row r="69" spans="1:14" x14ac:dyDescent="0.2">
      <c r="A69" t="s">
        <v>24</v>
      </c>
      <c r="B69" s="121" t="s">
        <v>25</v>
      </c>
      <c r="C69" s="121"/>
      <c r="D69" s="121" t="s">
        <v>26</v>
      </c>
      <c r="E69" s="121"/>
      <c r="F69" s="121" t="s">
        <v>27</v>
      </c>
      <c r="G69" s="121"/>
    </row>
    <row r="70" spans="1:14" x14ac:dyDescent="0.2">
      <c r="A70" t="s">
        <v>28</v>
      </c>
      <c r="B70" s="8"/>
      <c r="C70" s="16"/>
      <c r="D70" s="8"/>
      <c r="E70" s="16"/>
      <c r="F70" s="8"/>
      <c r="G70" s="16"/>
    </row>
    <row r="72" spans="1:14" x14ac:dyDescent="0.2">
      <c r="A72" t="s">
        <v>29</v>
      </c>
      <c r="B72" t="s">
        <v>14</v>
      </c>
      <c r="C72" t="s">
        <v>30</v>
      </c>
      <c r="D72" t="s">
        <v>31</v>
      </c>
      <c r="E72" t="s">
        <v>32</v>
      </c>
      <c r="G72" t="s">
        <v>33</v>
      </c>
      <c r="H72" t="s">
        <v>34</v>
      </c>
    </row>
    <row r="73" spans="1:14" x14ac:dyDescent="0.2">
      <c r="B73" s="8"/>
      <c r="C73" s="15"/>
      <c r="D73" s="1"/>
      <c r="E73" s="16"/>
      <c r="G73" s="8"/>
      <c r="H73" s="16"/>
      <c r="J73" t="s">
        <v>35</v>
      </c>
      <c r="L73" s="8"/>
      <c r="M73" s="16"/>
      <c r="N73" s="2" t="s">
        <v>70</v>
      </c>
    </row>
    <row r="75" spans="1:14" x14ac:dyDescent="0.2">
      <c r="A75" s="12" t="s">
        <v>74</v>
      </c>
      <c r="B75" s="12" t="s">
        <v>74</v>
      </c>
      <c r="C75" s="12" t="s">
        <v>74</v>
      </c>
      <c r="D75" s="12" t="s">
        <v>74</v>
      </c>
      <c r="E75" s="12" t="s">
        <v>74</v>
      </c>
      <c r="F75" t="s">
        <v>76</v>
      </c>
      <c r="I75" s="12" t="s">
        <v>74</v>
      </c>
      <c r="J75" s="12" t="s">
        <v>74</v>
      </c>
      <c r="K75" s="12" t="s">
        <v>74</v>
      </c>
      <c r="L75" s="12" t="s">
        <v>74</v>
      </c>
      <c r="M75" s="12" t="s">
        <v>74</v>
      </c>
    </row>
    <row r="76" spans="1:14" x14ac:dyDescent="0.2">
      <c r="A76" s="12"/>
      <c r="B76" s="12"/>
      <c r="C76" s="12"/>
      <c r="D76" s="12"/>
      <c r="E76" s="12"/>
      <c r="I76" s="12"/>
      <c r="J76" s="12"/>
      <c r="K76" s="12"/>
      <c r="L76" s="12"/>
      <c r="M76" s="12"/>
    </row>
    <row r="77" spans="1:14" x14ac:dyDescent="0.2">
      <c r="A77" t="s">
        <v>78</v>
      </c>
      <c r="B77" t="s">
        <v>83</v>
      </c>
      <c r="C77" s="17"/>
      <c r="D77" s="2" t="s">
        <v>84</v>
      </c>
    </row>
    <row r="79" spans="1:14" x14ac:dyDescent="0.2">
      <c r="A79" t="s">
        <v>5</v>
      </c>
      <c r="B79" s="28">
        <v>40</v>
      </c>
      <c r="C79" s="18"/>
    </row>
    <row r="80" spans="1:14" x14ac:dyDescent="0.2">
      <c r="A80" t="s">
        <v>6</v>
      </c>
      <c r="B80" s="28" t="s">
        <v>113</v>
      </c>
      <c r="C80" s="15">
        <v>1988</v>
      </c>
      <c r="D80" s="2"/>
    </row>
    <row r="81" spans="1:12" x14ac:dyDescent="0.2">
      <c r="A81" t="s">
        <v>7</v>
      </c>
      <c r="B81" s="28" t="s">
        <v>115</v>
      </c>
      <c r="C81" s="30">
        <v>2053</v>
      </c>
      <c r="D81" s="2" t="s">
        <v>142</v>
      </c>
    </row>
    <row r="82" spans="1:12" x14ac:dyDescent="0.2">
      <c r="A82" t="s">
        <v>8</v>
      </c>
      <c r="B82" s="28" t="s">
        <v>115</v>
      </c>
      <c r="C82" s="30">
        <v>2053</v>
      </c>
      <c r="D82" s="2" t="s">
        <v>142</v>
      </c>
    </row>
    <row r="83" spans="1:12" x14ac:dyDescent="0.2">
      <c r="D83" s="2"/>
    </row>
    <row r="84" spans="1:12" x14ac:dyDescent="0.2">
      <c r="A84" t="s">
        <v>9</v>
      </c>
      <c r="B84" s="15"/>
      <c r="C84" s="15"/>
      <c r="D84" s="2" t="s">
        <v>100</v>
      </c>
    </row>
    <row r="86" spans="1:12" x14ac:dyDescent="0.2">
      <c r="A86" t="s">
        <v>10</v>
      </c>
      <c r="B86" s="15">
        <v>2075</v>
      </c>
    </row>
    <row r="89" spans="1:12" x14ac:dyDescent="0.2">
      <c r="A89" t="s">
        <v>11</v>
      </c>
    </row>
    <row r="90" spans="1:12" x14ac:dyDescent="0.2">
      <c r="A90" t="s">
        <v>61</v>
      </c>
      <c r="L90" t="s">
        <v>105</v>
      </c>
    </row>
    <row r="91" spans="1:12" x14ac:dyDescent="0.2">
      <c r="L91" t="s">
        <v>139</v>
      </c>
    </row>
    <row r="92" spans="1:12" x14ac:dyDescent="0.2">
      <c r="A92" t="s">
        <v>13</v>
      </c>
      <c r="B92" t="s">
        <v>14</v>
      </c>
      <c r="C92" t="s">
        <v>88</v>
      </c>
    </row>
    <row r="93" spans="1:12" x14ac:dyDescent="0.2">
      <c r="B93" s="8"/>
      <c r="C93" s="16">
        <v>0.06</v>
      </c>
      <c r="L93" s="28" t="s">
        <v>106</v>
      </c>
    </row>
    <row r="95" spans="1:12" x14ac:dyDescent="0.2">
      <c r="A95" t="s">
        <v>15</v>
      </c>
      <c r="B95" t="s">
        <v>14</v>
      </c>
      <c r="C95" t="s">
        <v>88</v>
      </c>
      <c r="D95" t="s">
        <v>50</v>
      </c>
    </row>
    <row r="96" spans="1:12" x14ac:dyDescent="0.2">
      <c r="B96" s="8"/>
      <c r="C96" s="16">
        <v>0.06</v>
      </c>
      <c r="D96" s="8"/>
      <c r="L96" s="28" t="s">
        <v>106</v>
      </c>
    </row>
    <row r="98" spans="1:12" x14ac:dyDescent="0.2">
      <c r="A98" t="s">
        <v>17</v>
      </c>
      <c r="B98" t="s">
        <v>14</v>
      </c>
      <c r="C98" t="s">
        <v>89</v>
      </c>
      <c r="D98" t="s">
        <v>211</v>
      </c>
      <c r="E98" t="s">
        <v>90</v>
      </c>
      <c r="F98" t="s">
        <v>18</v>
      </c>
      <c r="H98" t="s">
        <v>16</v>
      </c>
      <c r="J98" t="s">
        <v>19</v>
      </c>
    </row>
    <row r="99" spans="1:12" x14ac:dyDescent="0.2">
      <c r="B99" s="8"/>
      <c r="C99" s="16">
        <v>0.06</v>
      </c>
      <c r="D99" s="123">
        <v>66</v>
      </c>
      <c r="E99" s="16">
        <v>0.06</v>
      </c>
      <c r="F99" s="16"/>
      <c r="H99" s="8">
        <v>50000</v>
      </c>
      <c r="J99" s="8"/>
      <c r="L99" s="28" t="s">
        <v>106</v>
      </c>
    </row>
    <row r="101" spans="1:12" x14ac:dyDescent="0.2">
      <c r="A101" t="s">
        <v>20</v>
      </c>
      <c r="B101" t="s">
        <v>14</v>
      </c>
      <c r="C101" t="s">
        <v>88</v>
      </c>
    </row>
    <row r="102" spans="1:12" x14ac:dyDescent="0.2">
      <c r="B102" s="8"/>
      <c r="C102" s="16"/>
      <c r="L102" s="28" t="s">
        <v>106</v>
      </c>
    </row>
    <row r="104" spans="1:12" x14ac:dyDescent="0.2">
      <c r="A104" t="s">
        <v>21</v>
      </c>
      <c r="B104" t="s">
        <v>14</v>
      </c>
      <c r="C104" t="s">
        <v>91</v>
      </c>
      <c r="D104" t="s">
        <v>212</v>
      </c>
      <c r="E104" t="s">
        <v>90</v>
      </c>
    </row>
    <row r="105" spans="1:12" x14ac:dyDescent="0.2">
      <c r="B105" s="8"/>
      <c r="C105" s="16"/>
      <c r="D105" s="123"/>
      <c r="E105" s="16"/>
      <c r="L105" s="28" t="s">
        <v>106</v>
      </c>
    </row>
    <row r="107" spans="1:12" x14ac:dyDescent="0.2">
      <c r="A107" t="s">
        <v>22</v>
      </c>
      <c r="B107" t="s">
        <v>14</v>
      </c>
      <c r="C107" t="s">
        <v>92</v>
      </c>
      <c r="D107" t="s">
        <v>213</v>
      </c>
      <c r="E107" t="s">
        <v>90</v>
      </c>
      <c r="F107" t="s">
        <v>18</v>
      </c>
    </row>
    <row r="108" spans="1:12" x14ac:dyDescent="0.2">
      <c r="B108" s="8"/>
      <c r="C108" s="16"/>
      <c r="D108" s="1"/>
      <c r="E108" s="16"/>
      <c r="F108" s="4"/>
      <c r="L108" s="28" t="s">
        <v>106</v>
      </c>
    </row>
    <row r="111" spans="1:12" x14ac:dyDescent="0.2">
      <c r="A111" s="21" t="s">
        <v>36</v>
      </c>
    </row>
    <row r="112" spans="1:12" x14ac:dyDescent="0.2">
      <c r="A112" t="s">
        <v>214</v>
      </c>
      <c r="B112" s="8"/>
      <c r="D112" t="s">
        <v>215</v>
      </c>
      <c r="F112" s="16"/>
      <c r="H112" t="s">
        <v>216</v>
      </c>
      <c r="J112" s="15"/>
    </row>
    <row r="113" spans="1:29" x14ac:dyDescent="0.2">
      <c r="A113" t="s">
        <v>217</v>
      </c>
      <c r="B113" s="8"/>
    </row>
    <row r="115" spans="1:29" x14ac:dyDescent="0.2">
      <c r="A115" t="s">
        <v>218</v>
      </c>
      <c r="B115" s="16"/>
      <c r="C115" s="2"/>
      <c r="D115" t="s">
        <v>219</v>
      </c>
      <c r="F115" s="16"/>
    </row>
    <row r="117" spans="1:29" x14ac:dyDescent="0.2">
      <c r="A117" t="s">
        <v>220</v>
      </c>
      <c r="B117" s="16"/>
      <c r="C117" s="114"/>
      <c r="D117" t="s">
        <v>221</v>
      </c>
      <c r="F117" s="16"/>
      <c r="G117" s="2" t="s">
        <v>222</v>
      </c>
    </row>
    <row r="119" spans="1:29" ht="13.5" thickBot="1" x14ac:dyDescent="0.25"/>
    <row r="120" spans="1:29" ht="18.75" thickBot="1" x14ac:dyDescent="0.25">
      <c r="A120" s="20" t="s">
        <v>97</v>
      </c>
      <c r="E120" t="s">
        <v>37</v>
      </c>
      <c r="J120" t="s">
        <v>37</v>
      </c>
      <c r="O120" t="s">
        <v>37</v>
      </c>
      <c r="S120" t="s">
        <v>37</v>
      </c>
      <c r="U120" s="115" t="s">
        <v>93</v>
      </c>
      <c r="V120" s="116"/>
      <c r="W120" s="116"/>
      <c r="X120" s="116"/>
      <c r="Y120" s="116"/>
      <c r="Z120" s="116"/>
      <c r="AA120" s="116"/>
      <c r="AB120" s="116"/>
      <c r="AC120" s="117"/>
    </row>
    <row r="122" spans="1:29" ht="15.75" x14ac:dyDescent="0.25">
      <c r="B122" t="s">
        <v>95</v>
      </c>
      <c r="E122" s="5" t="s">
        <v>71</v>
      </c>
      <c r="H122" s="5" t="s">
        <v>72</v>
      </c>
      <c r="K122" s="5" t="s">
        <v>38</v>
      </c>
      <c r="R122" s="119" t="s">
        <v>67</v>
      </c>
      <c r="S122" s="120"/>
    </row>
    <row r="123" spans="1:29" x14ac:dyDescent="0.2">
      <c r="B123" t="s">
        <v>96</v>
      </c>
      <c r="E123" s="5" t="s">
        <v>55</v>
      </c>
      <c r="H123" s="5" t="s">
        <v>39</v>
      </c>
      <c r="K123" s="5" t="s">
        <v>40</v>
      </c>
      <c r="O123" s="3" t="s">
        <v>52</v>
      </c>
      <c r="P123" s="3" t="s">
        <v>53</v>
      </c>
      <c r="Q123" s="3" t="s">
        <v>54</v>
      </c>
      <c r="R123" s="3" t="s">
        <v>41</v>
      </c>
      <c r="S123" s="3" t="s">
        <v>41</v>
      </c>
      <c r="U123" t="s">
        <v>42</v>
      </c>
      <c r="X123" t="s">
        <v>43</v>
      </c>
      <c r="AB123" t="s">
        <v>44</v>
      </c>
    </row>
    <row r="124" spans="1:29" x14ac:dyDescent="0.2">
      <c r="B124" s="24"/>
      <c r="H124" s="5"/>
      <c r="K124" s="2" t="s">
        <v>140</v>
      </c>
      <c r="O124" s="3"/>
      <c r="P124" s="3"/>
      <c r="Q124" s="3"/>
      <c r="R124" s="118" t="s">
        <v>73</v>
      </c>
      <c r="S124" s="118"/>
    </row>
    <row r="125" spans="1:29" x14ac:dyDescent="0.2">
      <c r="R125" s="7"/>
      <c r="S125" s="7"/>
    </row>
    <row r="126" spans="1:29" x14ac:dyDescent="0.2">
      <c r="B126" s="6" t="s">
        <v>45</v>
      </c>
      <c r="C126" s="11" t="s">
        <v>47</v>
      </c>
      <c r="E126" s="6" t="s">
        <v>45</v>
      </c>
      <c r="F126" s="3" t="s">
        <v>46</v>
      </c>
      <c r="H126" s="6" t="s">
        <v>45</v>
      </c>
      <c r="I126" s="3" t="s">
        <v>46</v>
      </c>
      <c r="K126" s="6" t="s">
        <v>45</v>
      </c>
      <c r="L126" s="3" t="s">
        <v>46</v>
      </c>
      <c r="N126" s="6" t="s">
        <v>45</v>
      </c>
      <c r="O126" s="3" t="s">
        <v>47</v>
      </c>
      <c r="P126" s="3" t="s">
        <v>47</v>
      </c>
      <c r="Q126" s="3" t="s">
        <v>47</v>
      </c>
      <c r="R126" s="11" t="s">
        <v>47</v>
      </c>
      <c r="S126" s="11" t="s">
        <v>47</v>
      </c>
      <c r="U126" s="6" t="s">
        <v>45</v>
      </c>
      <c r="V126" s="3" t="s">
        <v>46</v>
      </c>
      <c r="X126" s="6" t="s">
        <v>45</v>
      </c>
      <c r="Y126" s="22" t="s">
        <v>48</v>
      </c>
      <c r="Z126" s="3" t="s">
        <v>49</v>
      </c>
      <c r="AB126" s="6" t="s">
        <v>45</v>
      </c>
      <c r="AC126" s="3" t="s">
        <v>47</v>
      </c>
    </row>
    <row r="127" spans="1:29" x14ac:dyDescent="0.2">
      <c r="B127" s="6">
        <v>2024</v>
      </c>
      <c r="C127" s="4"/>
      <c r="E127" s="6">
        <v>1975</v>
      </c>
      <c r="F127" s="8"/>
      <c r="G127" s="3"/>
      <c r="H127" s="6">
        <v>2024</v>
      </c>
      <c r="I127" s="8">
        <v>50473</v>
      </c>
      <c r="J127" s="3"/>
      <c r="K127" s="6">
        <v>2024</v>
      </c>
      <c r="L127" s="8"/>
      <c r="M127" s="3"/>
      <c r="N127" s="6">
        <v>2024</v>
      </c>
      <c r="O127" s="8"/>
      <c r="P127" s="8"/>
      <c r="Q127" s="8"/>
      <c r="R127" s="8"/>
      <c r="S127" s="8"/>
      <c r="T127" s="3"/>
      <c r="U127" s="6">
        <v>2024</v>
      </c>
      <c r="V127" s="8"/>
      <c r="W127" s="3"/>
      <c r="X127" s="6">
        <v>2024</v>
      </c>
      <c r="Y127" s="8"/>
      <c r="Z127" s="8"/>
      <c r="AA127" s="3"/>
      <c r="AB127" s="6">
        <v>2024</v>
      </c>
      <c r="AC127" s="8"/>
    </row>
    <row r="128" spans="1:29" x14ac:dyDescent="0.2">
      <c r="B128" s="6">
        <f t="shared" ref="B128:B183" si="2">B127+1</f>
        <v>2025</v>
      </c>
      <c r="C128" s="4"/>
      <c r="E128" s="6">
        <f t="shared" ref="E128:E175" si="3">E127+1</f>
        <v>1976</v>
      </c>
      <c r="F128" s="8"/>
      <c r="G128" s="3"/>
      <c r="H128" s="6">
        <f t="shared" ref="H128:H159" si="4">H127+1</f>
        <v>2025</v>
      </c>
      <c r="I128" s="4">
        <f t="shared" ref="I128:I155" si="5">ROUND(I127*1.025,0)</f>
        <v>51735</v>
      </c>
      <c r="J128" s="3"/>
      <c r="K128" s="6">
        <f t="shared" ref="K128:K159" si="6">K127+1</f>
        <v>2025</v>
      </c>
      <c r="L128" s="8"/>
      <c r="M128" s="3"/>
      <c r="N128" s="6">
        <v>2025</v>
      </c>
      <c r="O128" s="8"/>
      <c r="P128" s="8"/>
      <c r="Q128" s="8"/>
      <c r="R128" s="8"/>
      <c r="S128" s="8"/>
      <c r="T128" s="3"/>
      <c r="U128" s="6">
        <v>2025</v>
      </c>
      <c r="V128" s="8"/>
      <c r="W128" s="3"/>
      <c r="X128" s="6">
        <v>2025</v>
      </c>
      <c r="Y128" s="8"/>
      <c r="Z128" s="8"/>
      <c r="AA128" s="3"/>
      <c r="AB128" s="6">
        <v>2025</v>
      </c>
      <c r="AC128" s="8"/>
    </row>
    <row r="129" spans="2:29" x14ac:dyDescent="0.2">
      <c r="B129" s="6">
        <f t="shared" si="2"/>
        <v>2026</v>
      </c>
      <c r="C129" s="4"/>
      <c r="E129" s="6">
        <f t="shared" si="3"/>
        <v>1977</v>
      </c>
      <c r="F129" s="8"/>
      <c r="G129" s="3"/>
      <c r="H129" s="6">
        <f t="shared" si="4"/>
        <v>2026</v>
      </c>
      <c r="I129" s="4">
        <f t="shared" si="5"/>
        <v>53028</v>
      </c>
      <c r="J129" s="3"/>
      <c r="K129" s="6">
        <f t="shared" si="6"/>
        <v>2026</v>
      </c>
      <c r="L129" s="8"/>
      <c r="M129" s="3"/>
      <c r="N129" s="6">
        <v>2026</v>
      </c>
      <c r="O129" s="8"/>
      <c r="P129" s="8"/>
      <c r="Q129" s="8"/>
      <c r="R129" s="8"/>
      <c r="S129" s="8"/>
      <c r="T129" s="3"/>
      <c r="U129" s="6">
        <v>2026</v>
      </c>
      <c r="V129" s="8"/>
      <c r="W129" s="3"/>
      <c r="X129" s="6">
        <v>2026</v>
      </c>
      <c r="Y129" s="8"/>
      <c r="Z129" s="8"/>
      <c r="AA129" s="3"/>
      <c r="AB129" s="6">
        <v>2026</v>
      </c>
      <c r="AC129" s="8"/>
    </row>
    <row r="130" spans="2:29" x14ac:dyDescent="0.2">
      <c r="B130" s="6">
        <f t="shared" si="2"/>
        <v>2027</v>
      </c>
      <c r="C130" s="4"/>
      <c r="E130" s="6">
        <f t="shared" si="3"/>
        <v>1978</v>
      </c>
      <c r="F130" s="8"/>
      <c r="G130" s="3"/>
      <c r="H130" s="6">
        <f t="shared" si="4"/>
        <v>2027</v>
      </c>
      <c r="I130" s="4">
        <f t="shared" si="5"/>
        <v>54354</v>
      </c>
      <c r="J130" s="3"/>
      <c r="K130" s="6">
        <f t="shared" si="6"/>
        <v>2027</v>
      </c>
      <c r="L130" s="8"/>
      <c r="M130" s="3"/>
      <c r="N130" s="6">
        <v>2027</v>
      </c>
      <c r="O130" s="8"/>
      <c r="P130" s="8"/>
      <c r="Q130" s="8"/>
      <c r="R130" s="8"/>
      <c r="S130" s="8"/>
      <c r="T130" s="3"/>
      <c r="U130" s="6">
        <v>2027</v>
      </c>
      <c r="V130" s="8"/>
      <c r="W130" s="3"/>
      <c r="X130" s="6">
        <v>2027</v>
      </c>
      <c r="Y130" s="8"/>
      <c r="Z130" s="8"/>
      <c r="AA130" s="3"/>
      <c r="AB130" s="6">
        <v>2027</v>
      </c>
      <c r="AC130" s="8"/>
    </row>
    <row r="131" spans="2:29" x14ac:dyDescent="0.2">
      <c r="B131" s="6">
        <f t="shared" si="2"/>
        <v>2028</v>
      </c>
      <c r="C131" s="4"/>
      <c r="E131" s="6">
        <f t="shared" si="3"/>
        <v>1979</v>
      </c>
      <c r="F131" s="8"/>
      <c r="G131" s="3"/>
      <c r="H131" s="6">
        <f t="shared" si="4"/>
        <v>2028</v>
      </c>
      <c r="I131" s="4">
        <f t="shared" si="5"/>
        <v>55713</v>
      </c>
      <c r="J131" s="3"/>
      <c r="K131" s="6">
        <f t="shared" si="6"/>
        <v>2028</v>
      </c>
      <c r="L131" s="8"/>
      <c r="M131" s="3"/>
      <c r="N131" s="6">
        <v>2028</v>
      </c>
      <c r="O131" s="8"/>
      <c r="P131" s="8"/>
      <c r="Q131" s="8"/>
      <c r="R131" s="8"/>
      <c r="S131" s="8"/>
      <c r="T131" s="3"/>
      <c r="U131" s="6">
        <v>2028</v>
      </c>
      <c r="V131" s="8"/>
      <c r="W131" s="3"/>
      <c r="X131" s="6">
        <v>2028</v>
      </c>
      <c r="Y131" s="8"/>
      <c r="Z131" s="8"/>
      <c r="AA131" s="3"/>
      <c r="AB131" s="6">
        <v>2028</v>
      </c>
      <c r="AC131" s="8"/>
    </row>
    <row r="132" spans="2:29" x14ac:dyDescent="0.2">
      <c r="B132" s="6">
        <f t="shared" si="2"/>
        <v>2029</v>
      </c>
      <c r="C132" s="4"/>
      <c r="E132" s="6">
        <f t="shared" si="3"/>
        <v>1980</v>
      </c>
      <c r="F132" s="8"/>
      <c r="G132" s="3"/>
      <c r="H132" s="6">
        <f t="shared" si="4"/>
        <v>2029</v>
      </c>
      <c r="I132" s="4">
        <f t="shared" si="5"/>
        <v>57106</v>
      </c>
      <c r="J132" s="3"/>
      <c r="K132" s="6">
        <f t="shared" si="6"/>
        <v>2029</v>
      </c>
      <c r="L132" s="8"/>
      <c r="M132" s="3"/>
      <c r="N132" s="6">
        <v>2029</v>
      </c>
      <c r="O132" s="8"/>
      <c r="P132" s="8"/>
      <c r="Q132" s="8"/>
      <c r="R132" s="8"/>
      <c r="S132" s="8"/>
      <c r="T132" s="3"/>
      <c r="U132" s="6">
        <v>2029</v>
      </c>
      <c r="V132" s="8"/>
      <c r="W132" s="3"/>
      <c r="X132" s="6">
        <v>2029</v>
      </c>
      <c r="Y132" s="8"/>
      <c r="Z132" s="8"/>
      <c r="AA132" s="3"/>
      <c r="AB132" s="6">
        <v>2029</v>
      </c>
      <c r="AC132" s="8"/>
    </row>
    <row r="133" spans="2:29" x14ac:dyDescent="0.2">
      <c r="B133" s="6">
        <f t="shared" si="2"/>
        <v>2030</v>
      </c>
      <c r="C133" s="4"/>
      <c r="E133" s="6">
        <f t="shared" si="3"/>
        <v>1981</v>
      </c>
      <c r="F133" s="8"/>
      <c r="G133" s="3"/>
      <c r="H133" s="6">
        <f t="shared" si="4"/>
        <v>2030</v>
      </c>
      <c r="I133" s="4">
        <f t="shared" si="5"/>
        <v>58534</v>
      </c>
      <c r="J133" s="3"/>
      <c r="K133" s="6">
        <f t="shared" si="6"/>
        <v>2030</v>
      </c>
      <c r="L133" s="8"/>
      <c r="M133" s="3"/>
      <c r="N133" s="6">
        <v>2030</v>
      </c>
      <c r="O133" s="8"/>
      <c r="P133" s="8"/>
      <c r="Q133" s="8"/>
      <c r="R133" s="8"/>
      <c r="S133" s="8"/>
      <c r="T133" s="3"/>
      <c r="U133" s="6">
        <v>2030</v>
      </c>
      <c r="V133" s="8"/>
      <c r="W133" s="3"/>
      <c r="X133" s="6">
        <v>2030</v>
      </c>
      <c r="Y133" s="8"/>
      <c r="Z133" s="8"/>
      <c r="AA133" s="3"/>
      <c r="AB133" s="6">
        <v>2030</v>
      </c>
      <c r="AC133" s="8"/>
    </row>
    <row r="134" spans="2:29" x14ac:dyDescent="0.2">
      <c r="B134" s="6">
        <f t="shared" si="2"/>
        <v>2031</v>
      </c>
      <c r="C134" s="4"/>
      <c r="E134" s="6">
        <f t="shared" si="3"/>
        <v>1982</v>
      </c>
      <c r="F134" s="8"/>
      <c r="G134" s="3"/>
      <c r="H134" s="6">
        <f t="shared" si="4"/>
        <v>2031</v>
      </c>
      <c r="I134" s="4">
        <f t="shared" si="5"/>
        <v>59997</v>
      </c>
      <c r="J134" s="3"/>
      <c r="K134" s="6">
        <f t="shared" si="6"/>
        <v>2031</v>
      </c>
      <c r="L134" s="8"/>
      <c r="M134" s="3"/>
      <c r="N134" s="6">
        <v>2031</v>
      </c>
      <c r="O134" s="8"/>
      <c r="P134" s="8"/>
      <c r="Q134" s="8"/>
      <c r="R134" s="8"/>
      <c r="S134" s="8"/>
      <c r="T134" s="3"/>
      <c r="U134" s="6">
        <v>2031</v>
      </c>
      <c r="V134" s="8"/>
      <c r="W134" s="3"/>
      <c r="X134" s="6">
        <v>2031</v>
      </c>
      <c r="Y134" s="8"/>
      <c r="Z134" s="8"/>
      <c r="AA134" s="3"/>
      <c r="AB134" s="6">
        <v>2031</v>
      </c>
      <c r="AC134" s="8"/>
    </row>
    <row r="135" spans="2:29" x14ac:dyDescent="0.2">
      <c r="B135" s="6">
        <f t="shared" si="2"/>
        <v>2032</v>
      </c>
      <c r="C135" s="4"/>
      <c r="E135" s="6">
        <f t="shared" si="3"/>
        <v>1983</v>
      </c>
      <c r="F135" s="8"/>
      <c r="G135" s="3"/>
      <c r="H135" s="6">
        <f t="shared" si="4"/>
        <v>2032</v>
      </c>
      <c r="I135" s="4">
        <f t="shared" si="5"/>
        <v>61497</v>
      </c>
      <c r="J135" s="3"/>
      <c r="K135" s="6">
        <f t="shared" si="6"/>
        <v>2032</v>
      </c>
      <c r="L135" s="8"/>
      <c r="M135" s="3"/>
      <c r="N135" s="6">
        <v>2032</v>
      </c>
      <c r="O135" s="8"/>
      <c r="P135" s="8"/>
      <c r="Q135" s="8"/>
      <c r="R135" s="8"/>
      <c r="S135" s="8"/>
      <c r="T135" s="3"/>
      <c r="U135" s="6">
        <v>2032</v>
      </c>
      <c r="V135" s="8"/>
      <c r="W135" s="3"/>
      <c r="X135" s="6">
        <v>2032</v>
      </c>
      <c r="Y135" s="8"/>
      <c r="Z135" s="8"/>
      <c r="AA135" s="3"/>
      <c r="AB135" s="6">
        <v>2032</v>
      </c>
      <c r="AC135" s="8"/>
    </row>
    <row r="136" spans="2:29" x14ac:dyDescent="0.2">
      <c r="B136" s="6">
        <f t="shared" si="2"/>
        <v>2033</v>
      </c>
      <c r="C136" s="4"/>
      <c r="E136" s="6">
        <f t="shared" si="3"/>
        <v>1984</v>
      </c>
      <c r="F136" s="8"/>
      <c r="G136" s="3"/>
      <c r="H136" s="6">
        <f t="shared" si="4"/>
        <v>2033</v>
      </c>
      <c r="I136" s="4">
        <f t="shared" si="5"/>
        <v>63034</v>
      </c>
      <c r="J136" s="3"/>
      <c r="K136" s="6">
        <f t="shared" si="6"/>
        <v>2033</v>
      </c>
      <c r="L136" s="8"/>
      <c r="M136" s="3"/>
      <c r="N136" s="6">
        <v>2033</v>
      </c>
      <c r="O136" s="8"/>
      <c r="P136" s="8"/>
      <c r="Q136" s="8"/>
      <c r="R136" s="8"/>
      <c r="S136" s="8"/>
      <c r="T136" s="3"/>
      <c r="U136" s="6">
        <v>2033</v>
      </c>
      <c r="V136" s="8"/>
      <c r="W136" s="3"/>
      <c r="X136" s="6">
        <v>2033</v>
      </c>
      <c r="Y136" s="8"/>
      <c r="Z136" s="8"/>
      <c r="AA136" s="3"/>
      <c r="AB136" s="6">
        <v>2033</v>
      </c>
      <c r="AC136" s="8"/>
    </row>
    <row r="137" spans="2:29" x14ac:dyDescent="0.2">
      <c r="B137" s="6">
        <f t="shared" si="2"/>
        <v>2034</v>
      </c>
      <c r="C137" s="4"/>
      <c r="E137" s="6">
        <f t="shared" si="3"/>
        <v>1985</v>
      </c>
      <c r="F137" s="8"/>
      <c r="G137" s="3"/>
      <c r="H137" s="6">
        <f t="shared" si="4"/>
        <v>2034</v>
      </c>
      <c r="I137" s="4">
        <f t="shared" si="5"/>
        <v>64610</v>
      </c>
      <c r="J137" s="3"/>
      <c r="K137" s="6">
        <f t="shared" si="6"/>
        <v>2034</v>
      </c>
      <c r="L137" s="8"/>
      <c r="M137" s="3"/>
      <c r="N137" s="6">
        <v>2034</v>
      </c>
      <c r="O137" s="8"/>
      <c r="P137" s="8"/>
      <c r="Q137" s="8"/>
      <c r="R137" s="8"/>
      <c r="S137" s="8"/>
      <c r="T137" s="3"/>
      <c r="U137" s="6">
        <v>2034</v>
      </c>
      <c r="V137" s="8"/>
      <c r="W137" s="3"/>
      <c r="X137" s="6">
        <v>2034</v>
      </c>
      <c r="Y137" s="8"/>
      <c r="Z137" s="8"/>
      <c r="AA137" s="3"/>
      <c r="AB137" s="6">
        <v>2034</v>
      </c>
      <c r="AC137" s="8"/>
    </row>
    <row r="138" spans="2:29" x14ac:dyDescent="0.2">
      <c r="B138" s="6">
        <f t="shared" si="2"/>
        <v>2035</v>
      </c>
      <c r="C138" s="4"/>
      <c r="E138" s="6">
        <f t="shared" si="3"/>
        <v>1986</v>
      </c>
      <c r="F138" s="8"/>
      <c r="G138" s="3"/>
      <c r="H138" s="6">
        <f t="shared" si="4"/>
        <v>2035</v>
      </c>
      <c r="I138" s="4">
        <f t="shared" si="5"/>
        <v>66225</v>
      </c>
      <c r="J138" s="3"/>
      <c r="K138" s="6">
        <f t="shared" si="6"/>
        <v>2035</v>
      </c>
      <c r="L138" s="8"/>
      <c r="M138" s="3"/>
      <c r="N138" s="6">
        <v>2035</v>
      </c>
      <c r="O138" s="8"/>
      <c r="P138" s="8"/>
      <c r="Q138" s="8"/>
      <c r="R138" s="8"/>
      <c r="S138" s="8"/>
      <c r="T138" s="3"/>
      <c r="U138" s="6">
        <v>2035</v>
      </c>
      <c r="V138" s="8"/>
      <c r="W138" s="3"/>
      <c r="X138" s="6">
        <v>2035</v>
      </c>
      <c r="Y138" s="8"/>
      <c r="Z138" s="8"/>
      <c r="AA138" s="3"/>
      <c r="AB138" s="6">
        <v>2035</v>
      </c>
      <c r="AC138" s="8"/>
    </row>
    <row r="139" spans="2:29" x14ac:dyDescent="0.2">
      <c r="B139" s="6">
        <f t="shared" si="2"/>
        <v>2036</v>
      </c>
      <c r="C139" s="4"/>
      <c r="E139" s="6">
        <f t="shared" si="3"/>
        <v>1987</v>
      </c>
      <c r="F139" s="8"/>
      <c r="G139" s="3"/>
      <c r="H139" s="6">
        <f t="shared" si="4"/>
        <v>2036</v>
      </c>
      <c r="I139" s="4">
        <f t="shared" si="5"/>
        <v>67881</v>
      </c>
      <c r="J139" s="3"/>
      <c r="K139" s="6">
        <f t="shared" si="6"/>
        <v>2036</v>
      </c>
      <c r="L139" s="8"/>
      <c r="M139" s="3"/>
      <c r="N139" s="6">
        <v>2036</v>
      </c>
      <c r="O139" s="8"/>
      <c r="P139" s="8"/>
      <c r="Q139" s="8"/>
      <c r="R139" s="8"/>
      <c r="S139" s="8"/>
      <c r="T139" s="3"/>
      <c r="U139" s="6">
        <v>2036</v>
      </c>
      <c r="V139" s="8"/>
      <c r="W139" s="3"/>
      <c r="X139" s="6">
        <v>2036</v>
      </c>
      <c r="Y139" s="8"/>
      <c r="Z139" s="8"/>
      <c r="AA139" s="3"/>
      <c r="AB139" s="6">
        <v>2036</v>
      </c>
      <c r="AC139" s="8"/>
    </row>
    <row r="140" spans="2:29" x14ac:dyDescent="0.2">
      <c r="B140" s="6">
        <f t="shared" si="2"/>
        <v>2037</v>
      </c>
      <c r="C140" s="4"/>
      <c r="E140" s="6">
        <f t="shared" si="3"/>
        <v>1988</v>
      </c>
      <c r="F140" s="8"/>
      <c r="G140" s="3"/>
      <c r="H140" s="6">
        <f t="shared" si="4"/>
        <v>2037</v>
      </c>
      <c r="I140" s="4">
        <f t="shared" si="5"/>
        <v>69578</v>
      </c>
      <c r="J140" s="3"/>
      <c r="K140" s="6">
        <f t="shared" si="6"/>
        <v>2037</v>
      </c>
      <c r="L140" s="8"/>
      <c r="M140" s="3"/>
      <c r="N140" s="6">
        <v>2037</v>
      </c>
      <c r="O140" s="8"/>
      <c r="P140" s="8"/>
      <c r="Q140" s="8"/>
      <c r="R140" s="8"/>
      <c r="S140" s="8"/>
      <c r="T140" s="3"/>
      <c r="U140" s="6">
        <v>2037</v>
      </c>
      <c r="V140" s="8"/>
      <c r="W140" s="3"/>
      <c r="X140" s="6">
        <v>2037</v>
      </c>
      <c r="Y140" s="8"/>
      <c r="Z140" s="8"/>
      <c r="AA140" s="3"/>
      <c r="AB140" s="6">
        <v>2037</v>
      </c>
      <c r="AC140" s="8"/>
    </row>
    <row r="141" spans="2:29" x14ac:dyDescent="0.2">
      <c r="B141" s="6">
        <f t="shared" si="2"/>
        <v>2038</v>
      </c>
      <c r="C141" s="4"/>
      <c r="E141" s="6">
        <f t="shared" si="3"/>
        <v>1989</v>
      </c>
      <c r="F141" s="8"/>
      <c r="G141" s="3"/>
      <c r="H141" s="6">
        <f t="shared" si="4"/>
        <v>2038</v>
      </c>
      <c r="I141" s="4">
        <f t="shared" si="5"/>
        <v>71317</v>
      </c>
      <c r="J141" s="3"/>
      <c r="K141" s="6">
        <f t="shared" si="6"/>
        <v>2038</v>
      </c>
      <c r="L141" s="8"/>
      <c r="M141" s="3"/>
      <c r="N141" s="6">
        <v>2038</v>
      </c>
      <c r="O141" s="8"/>
      <c r="P141" s="8"/>
      <c r="Q141" s="8"/>
      <c r="R141" s="8"/>
      <c r="S141" s="8"/>
      <c r="T141" s="3"/>
      <c r="U141" s="6">
        <v>2038</v>
      </c>
      <c r="V141" s="8"/>
      <c r="W141" s="3"/>
      <c r="X141" s="6">
        <v>2038</v>
      </c>
      <c r="Y141" s="8"/>
      <c r="Z141" s="8"/>
      <c r="AA141" s="3"/>
      <c r="AB141" s="6">
        <v>2038</v>
      </c>
      <c r="AC141" s="8"/>
    </row>
    <row r="142" spans="2:29" x14ac:dyDescent="0.2">
      <c r="B142" s="6">
        <f t="shared" si="2"/>
        <v>2039</v>
      </c>
      <c r="C142" s="4"/>
      <c r="E142" s="6">
        <f t="shared" si="3"/>
        <v>1990</v>
      </c>
      <c r="F142" s="8"/>
      <c r="G142" s="3"/>
      <c r="H142" s="6">
        <f t="shared" si="4"/>
        <v>2039</v>
      </c>
      <c r="I142" s="4">
        <f t="shared" si="5"/>
        <v>73100</v>
      </c>
      <c r="J142" s="3"/>
      <c r="K142" s="6">
        <f t="shared" si="6"/>
        <v>2039</v>
      </c>
      <c r="L142" s="8"/>
      <c r="M142" s="3"/>
      <c r="N142" s="6">
        <v>2039</v>
      </c>
      <c r="O142" s="8"/>
      <c r="P142" s="8"/>
      <c r="Q142" s="8"/>
      <c r="R142" s="8"/>
      <c r="S142" s="8"/>
      <c r="T142" s="3"/>
      <c r="U142" s="6">
        <v>2039</v>
      </c>
      <c r="V142" s="8"/>
      <c r="W142" s="3"/>
      <c r="X142" s="6">
        <v>2039</v>
      </c>
      <c r="Y142" s="8"/>
      <c r="Z142" s="8"/>
      <c r="AA142" s="3"/>
      <c r="AB142" s="6">
        <v>2039</v>
      </c>
      <c r="AC142" s="8"/>
    </row>
    <row r="143" spans="2:29" x14ac:dyDescent="0.2">
      <c r="B143" s="6">
        <f t="shared" si="2"/>
        <v>2040</v>
      </c>
      <c r="C143" s="4"/>
      <c r="E143" s="6">
        <f t="shared" si="3"/>
        <v>1991</v>
      </c>
      <c r="F143" s="8"/>
      <c r="G143" s="3"/>
      <c r="H143" s="6">
        <f t="shared" si="4"/>
        <v>2040</v>
      </c>
      <c r="I143" s="4">
        <f t="shared" si="5"/>
        <v>74928</v>
      </c>
      <c r="J143" s="3"/>
      <c r="K143" s="6">
        <f t="shared" si="6"/>
        <v>2040</v>
      </c>
      <c r="L143" s="8"/>
      <c r="M143" s="3"/>
      <c r="N143" s="6">
        <v>2040</v>
      </c>
      <c r="O143" s="8"/>
      <c r="P143" s="8"/>
      <c r="Q143" s="8"/>
      <c r="R143" s="8"/>
      <c r="S143" s="8"/>
      <c r="T143" s="3"/>
      <c r="U143" s="6">
        <v>2040</v>
      </c>
      <c r="V143" s="8"/>
      <c r="W143" s="3"/>
      <c r="X143" s="6">
        <v>2040</v>
      </c>
      <c r="Y143" s="8"/>
      <c r="Z143" s="8"/>
      <c r="AA143" s="3"/>
      <c r="AB143" s="6">
        <v>2040</v>
      </c>
      <c r="AC143" s="8"/>
    </row>
    <row r="144" spans="2:29" x14ac:dyDescent="0.2">
      <c r="B144" s="6">
        <f t="shared" si="2"/>
        <v>2041</v>
      </c>
      <c r="C144" s="4"/>
      <c r="E144" s="6">
        <f t="shared" si="3"/>
        <v>1992</v>
      </c>
      <c r="F144" s="8"/>
      <c r="G144" s="3"/>
      <c r="H144" s="6">
        <f t="shared" si="4"/>
        <v>2041</v>
      </c>
      <c r="I144" s="4">
        <f t="shared" si="5"/>
        <v>76801</v>
      </c>
      <c r="J144" s="3"/>
      <c r="K144" s="6">
        <f t="shared" si="6"/>
        <v>2041</v>
      </c>
      <c r="L144" s="8"/>
      <c r="M144" s="3"/>
      <c r="N144" s="6">
        <v>2041</v>
      </c>
      <c r="O144" s="8"/>
      <c r="P144" s="8"/>
      <c r="Q144" s="8"/>
      <c r="R144" s="8"/>
      <c r="S144" s="8"/>
      <c r="T144" s="3"/>
      <c r="U144" s="6">
        <v>2041</v>
      </c>
      <c r="V144" s="8"/>
      <c r="W144" s="3"/>
      <c r="X144" s="6">
        <v>2041</v>
      </c>
      <c r="Y144" s="8"/>
      <c r="Z144" s="8"/>
      <c r="AA144" s="3"/>
      <c r="AB144" s="6">
        <v>2041</v>
      </c>
      <c r="AC144" s="8"/>
    </row>
    <row r="145" spans="2:29" x14ac:dyDescent="0.2">
      <c r="B145" s="6">
        <f t="shared" si="2"/>
        <v>2042</v>
      </c>
      <c r="C145" s="4"/>
      <c r="E145" s="6">
        <f t="shared" si="3"/>
        <v>1993</v>
      </c>
      <c r="F145" s="8"/>
      <c r="G145" s="3"/>
      <c r="H145" s="6">
        <f t="shared" si="4"/>
        <v>2042</v>
      </c>
      <c r="I145" s="4">
        <f t="shared" si="5"/>
        <v>78721</v>
      </c>
      <c r="J145" s="3"/>
      <c r="K145" s="6">
        <f t="shared" si="6"/>
        <v>2042</v>
      </c>
      <c r="L145" s="8"/>
      <c r="M145" s="3"/>
      <c r="N145" s="6">
        <v>2042</v>
      </c>
      <c r="O145" s="8"/>
      <c r="P145" s="8"/>
      <c r="Q145" s="8"/>
      <c r="R145" s="8"/>
      <c r="S145" s="8"/>
      <c r="T145" s="3"/>
      <c r="U145" s="6">
        <v>2042</v>
      </c>
      <c r="V145" s="8"/>
      <c r="W145" s="3"/>
      <c r="X145" s="6">
        <v>2042</v>
      </c>
      <c r="Y145" s="8"/>
      <c r="Z145" s="8"/>
      <c r="AA145" s="3"/>
      <c r="AB145" s="6">
        <v>2042</v>
      </c>
      <c r="AC145" s="8"/>
    </row>
    <row r="146" spans="2:29" x14ac:dyDescent="0.2">
      <c r="B146" s="6">
        <f t="shared" si="2"/>
        <v>2043</v>
      </c>
      <c r="C146" s="4"/>
      <c r="E146" s="6">
        <f t="shared" si="3"/>
        <v>1994</v>
      </c>
      <c r="F146" s="8"/>
      <c r="G146" s="3"/>
      <c r="H146" s="6">
        <f t="shared" si="4"/>
        <v>2043</v>
      </c>
      <c r="I146" s="4">
        <f t="shared" si="5"/>
        <v>80689</v>
      </c>
      <c r="J146" s="3"/>
      <c r="K146" s="6">
        <f t="shared" si="6"/>
        <v>2043</v>
      </c>
      <c r="L146" s="8"/>
      <c r="M146" s="3"/>
      <c r="N146" s="6">
        <v>2043</v>
      </c>
      <c r="O146" s="8"/>
      <c r="P146" s="8"/>
      <c r="Q146" s="8"/>
      <c r="R146" s="8"/>
      <c r="S146" s="8"/>
      <c r="T146" s="3"/>
      <c r="U146" s="6">
        <v>2043</v>
      </c>
      <c r="V146" s="8"/>
      <c r="W146" s="3"/>
      <c r="X146" s="6">
        <v>2043</v>
      </c>
      <c r="Y146" s="8"/>
      <c r="Z146" s="8"/>
      <c r="AA146" s="3"/>
      <c r="AB146" s="6">
        <v>2043</v>
      </c>
      <c r="AC146" s="8"/>
    </row>
    <row r="147" spans="2:29" x14ac:dyDescent="0.2">
      <c r="B147" s="6">
        <f t="shared" si="2"/>
        <v>2044</v>
      </c>
      <c r="C147" s="4"/>
      <c r="E147" s="6">
        <f t="shared" si="3"/>
        <v>1995</v>
      </c>
      <c r="F147" s="8"/>
      <c r="G147" s="3"/>
      <c r="H147" s="6">
        <f t="shared" si="4"/>
        <v>2044</v>
      </c>
      <c r="I147" s="4">
        <f t="shared" si="5"/>
        <v>82706</v>
      </c>
      <c r="J147" s="3"/>
      <c r="K147" s="6">
        <f t="shared" si="6"/>
        <v>2044</v>
      </c>
      <c r="L147" s="8"/>
      <c r="M147" s="3"/>
      <c r="N147" s="6">
        <v>2044</v>
      </c>
      <c r="O147" s="8"/>
      <c r="P147" s="8"/>
      <c r="Q147" s="8"/>
      <c r="R147" s="8"/>
      <c r="S147" s="8"/>
      <c r="T147" s="3"/>
      <c r="U147" s="6">
        <v>2044</v>
      </c>
      <c r="V147" s="8"/>
      <c r="W147" s="3"/>
      <c r="X147" s="6">
        <v>2044</v>
      </c>
      <c r="Y147" s="8"/>
      <c r="Z147" s="8"/>
      <c r="AA147" s="3"/>
      <c r="AB147" s="6">
        <v>2044</v>
      </c>
      <c r="AC147" s="8"/>
    </row>
    <row r="148" spans="2:29" x14ac:dyDescent="0.2">
      <c r="B148" s="6">
        <f t="shared" si="2"/>
        <v>2045</v>
      </c>
      <c r="C148" s="4"/>
      <c r="E148" s="6">
        <f t="shared" si="3"/>
        <v>1996</v>
      </c>
      <c r="F148" s="8"/>
      <c r="G148" s="3"/>
      <c r="H148" s="6">
        <f t="shared" si="4"/>
        <v>2045</v>
      </c>
      <c r="I148" s="4">
        <f t="shared" si="5"/>
        <v>84774</v>
      </c>
      <c r="J148" s="3"/>
      <c r="K148" s="6">
        <f t="shared" si="6"/>
        <v>2045</v>
      </c>
      <c r="L148" s="8"/>
      <c r="M148" s="3"/>
      <c r="N148" s="6">
        <v>2045</v>
      </c>
      <c r="O148" s="8"/>
      <c r="P148" s="8"/>
      <c r="Q148" s="8"/>
      <c r="R148" s="8"/>
      <c r="S148" s="8"/>
      <c r="T148" s="3"/>
      <c r="U148" s="6">
        <v>2045</v>
      </c>
      <c r="V148" s="8"/>
      <c r="W148" s="3"/>
      <c r="X148" s="6">
        <v>2045</v>
      </c>
      <c r="Y148" s="8"/>
      <c r="Z148" s="8"/>
      <c r="AA148" s="3"/>
      <c r="AB148" s="6">
        <v>2045</v>
      </c>
      <c r="AC148" s="8"/>
    </row>
    <row r="149" spans="2:29" x14ac:dyDescent="0.2">
      <c r="B149" s="6">
        <f t="shared" si="2"/>
        <v>2046</v>
      </c>
      <c r="C149" s="4"/>
      <c r="E149" s="6">
        <f t="shared" si="3"/>
        <v>1997</v>
      </c>
      <c r="F149" s="8"/>
      <c r="G149" s="3"/>
      <c r="H149" s="6">
        <f t="shared" si="4"/>
        <v>2046</v>
      </c>
      <c r="I149" s="4">
        <f t="shared" si="5"/>
        <v>86893</v>
      </c>
      <c r="J149" s="3"/>
      <c r="K149" s="6">
        <f t="shared" si="6"/>
        <v>2046</v>
      </c>
      <c r="L149" s="8"/>
      <c r="M149" s="3"/>
      <c r="N149" s="6">
        <v>2046</v>
      </c>
      <c r="O149" s="8"/>
      <c r="P149" s="8"/>
      <c r="Q149" s="8"/>
      <c r="R149" s="8"/>
      <c r="S149" s="8"/>
      <c r="T149" s="3"/>
      <c r="U149" s="6">
        <v>2046</v>
      </c>
      <c r="V149" s="8"/>
      <c r="W149" s="3"/>
      <c r="X149" s="6">
        <v>2046</v>
      </c>
      <c r="Y149" s="8"/>
      <c r="Z149" s="8"/>
      <c r="AA149" s="3"/>
      <c r="AB149" s="6">
        <v>2046</v>
      </c>
      <c r="AC149" s="8"/>
    </row>
    <row r="150" spans="2:29" x14ac:dyDescent="0.2">
      <c r="B150" s="6">
        <f t="shared" si="2"/>
        <v>2047</v>
      </c>
      <c r="C150" s="4"/>
      <c r="E150" s="6">
        <f t="shared" si="3"/>
        <v>1998</v>
      </c>
      <c r="F150" s="8"/>
      <c r="G150" s="3"/>
      <c r="H150" s="6">
        <f t="shared" si="4"/>
        <v>2047</v>
      </c>
      <c r="I150" s="4">
        <f t="shared" si="5"/>
        <v>89065</v>
      </c>
      <c r="J150" s="3"/>
      <c r="K150" s="6">
        <f t="shared" si="6"/>
        <v>2047</v>
      </c>
      <c r="L150" s="8"/>
      <c r="M150" s="3"/>
      <c r="N150" s="6">
        <v>2047</v>
      </c>
      <c r="O150" s="8"/>
      <c r="P150" s="8"/>
      <c r="Q150" s="8"/>
      <c r="R150" s="8"/>
      <c r="S150" s="8"/>
      <c r="T150" s="3"/>
      <c r="U150" s="6">
        <v>2047</v>
      </c>
      <c r="V150" s="8"/>
      <c r="W150" s="3"/>
      <c r="X150" s="6">
        <v>2047</v>
      </c>
      <c r="Y150" s="8"/>
      <c r="Z150" s="8"/>
      <c r="AA150" s="3"/>
      <c r="AB150" s="6">
        <v>2047</v>
      </c>
      <c r="AC150" s="8"/>
    </row>
    <row r="151" spans="2:29" x14ac:dyDescent="0.2">
      <c r="B151" s="6">
        <f t="shared" si="2"/>
        <v>2048</v>
      </c>
      <c r="C151" s="4"/>
      <c r="E151" s="6">
        <f t="shared" si="3"/>
        <v>1999</v>
      </c>
      <c r="F151" s="8"/>
      <c r="G151" s="3"/>
      <c r="H151" s="6">
        <f t="shared" si="4"/>
        <v>2048</v>
      </c>
      <c r="I151" s="4">
        <f t="shared" si="5"/>
        <v>91292</v>
      </c>
      <c r="J151" s="3"/>
      <c r="K151" s="6">
        <f t="shared" si="6"/>
        <v>2048</v>
      </c>
      <c r="L151" s="8"/>
      <c r="M151" s="3"/>
      <c r="N151" s="6">
        <v>2048</v>
      </c>
      <c r="O151" s="8"/>
      <c r="P151" s="8"/>
      <c r="Q151" s="8"/>
      <c r="R151" s="8"/>
      <c r="S151" s="8"/>
      <c r="T151" s="3"/>
      <c r="U151" s="6">
        <v>2048</v>
      </c>
      <c r="V151" s="8"/>
      <c r="W151" s="3"/>
      <c r="X151" s="6">
        <v>2048</v>
      </c>
      <c r="Y151" s="8"/>
      <c r="Z151" s="8"/>
      <c r="AA151" s="3"/>
      <c r="AB151" s="6">
        <v>2048</v>
      </c>
      <c r="AC151" s="8"/>
    </row>
    <row r="152" spans="2:29" x14ac:dyDescent="0.2">
      <c r="B152" s="6">
        <f t="shared" si="2"/>
        <v>2049</v>
      </c>
      <c r="C152" s="4"/>
      <c r="E152" s="6">
        <f t="shared" si="3"/>
        <v>2000</v>
      </c>
      <c r="F152" s="8"/>
      <c r="G152" s="3"/>
      <c r="H152" s="6">
        <f t="shared" si="4"/>
        <v>2049</v>
      </c>
      <c r="I152" s="4">
        <f t="shared" si="5"/>
        <v>93574</v>
      </c>
      <c r="J152" s="3"/>
      <c r="K152" s="6">
        <f t="shared" si="6"/>
        <v>2049</v>
      </c>
      <c r="L152" s="8"/>
      <c r="M152" s="3"/>
      <c r="N152" s="6">
        <v>2049</v>
      </c>
      <c r="O152" s="8"/>
      <c r="P152" s="8"/>
      <c r="Q152" s="8"/>
      <c r="R152" s="8"/>
      <c r="S152" s="8"/>
      <c r="T152" s="3"/>
      <c r="U152" s="6">
        <v>2049</v>
      </c>
      <c r="V152" s="8"/>
      <c r="W152" s="3"/>
      <c r="X152" s="6">
        <v>2049</v>
      </c>
      <c r="Y152" s="8"/>
      <c r="Z152" s="8"/>
      <c r="AA152" s="3"/>
      <c r="AB152" s="6">
        <v>2049</v>
      </c>
      <c r="AC152" s="8"/>
    </row>
    <row r="153" spans="2:29" x14ac:dyDescent="0.2">
      <c r="B153" s="6">
        <f t="shared" si="2"/>
        <v>2050</v>
      </c>
      <c r="C153" s="4"/>
      <c r="E153" s="6">
        <f t="shared" si="3"/>
        <v>2001</v>
      </c>
      <c r="F153" s="8"/>
      <c r="G153" s="3"/>
      <c r="H153" s="6">
        <f t="shared" si="4"/>
        <v>2050</v>
      </c>
      <c r="I153" s="4">
        <f t="shared" si="5"/>
        <v>95913</v>
      </c>
      <c r="J153" s="3"/>
      <c r="K153" s="6">
        <f t="shared" si="6"/>
        <v>2050</v>
      </c>
      <c r="L153" s="8"/>
      <c r="M153" s="3"/>
      <c r="N153" s="6">
        <v>2050</v>
      </c>
      <c r="O153" s="8"/>
      <c r="P153" s="8"/>
      <c r="Q153" s="8"/>
      <c r="R153" s="8"/>
      <c r="S153" s="8"/>
      <c r="T153" s="3"/>
      <c r="U153" s="6">
        <v>2050</v>
      </c>
      <c r="V153" s="8"/>
      <c r="W153" s="3"/>
      <c r="X153" s="6">
        <v>2050</v>
      </c>
      <c r="Y153" s="8"/>
      <c r="Z153" s="8"/>
      <c r="AA153" s="3"/>
      <c r="AB153" s="6">
        <v>2050</v>
      </c>
      <c r="AC153" s="8"/>
    </row>
    <row r="154" spans="2:29" x14ac:dyDescent="0.2">
      <c r="B154" s="6">
        <f t="shared" si="2"/>
        <v>2051</v>
      </c>
      <c r="C154" s="4"/>
      <c r="E154" s="6">
        <f t="shared" si="3"/>
        <v>2002</v>
      </c>
      <c r="F154" s="8"/>
      <c r="G154" s="3"/>
      <c r="H154" s="6">
        <f t="shared" si="4"/>
        <v>2051</v>
      </c>
      <c r="I154" s="4">
        <f t="shared" si="5"/>
        <v>98311</v>
      </c>
      <c r="J154" s="3"/>
      <c r="K154" s="6">
        <f t="shared" si="6"/>
        <v>2051</v>
      </c>
      <c r="L154" s="8"/>
      <c r="M154" s="3"/>
      <c r="N154" s="6">
        <v>2051</v>
      </c>
      <c r="O154" s="8"/>
      <c r="P154" s="8"/>
      <c r="Q154" s="8"/>
      <c r="R154" s="8"/>
      <c r="S154" s="8"/>
      <c r="T154" s="3"/>
      <c r="U154" s="6">
        <v>2051</v>
      </c>
      <c r="V154" s="8"/>
      <c r="W154" s="3"/>
      <c r="X154" s="6">
        <v>2051</v>
      </c>
      <c r="Y154" s="8"/>
      <c r="Z154" s="8"/>
      <c r="AA154" s="3"/>
      <c r="AB154" s="6">
        <v>2051</v>
      </c>
      <c r="AC154" s="8"/>
    </row>
    <row r="155" spans="2:29" x14ac:dyDescent="0.2">
      <c r="B155" s="6">
        <f t="shared" si="2"/>
        <v>2052</v>
      </c>
      <c r="C155" s="4"/>
      <c r="E155" s="6">
        <f t="shared" si="3"/>
        <v>2003</v>
      </c>
      <c r="F155" s="8"/>
      <c r="G155" s="3"/>
      <c r="H155" s="6">
        <f t="shared" si="4"/>
        <v>2052</v>
      </c>
      <c r="I155" s="4">
        <f t="shared" si="5"/>
        <v>100769</v>
      </c>
      <c r="J155" s="3"/>
      <c r="K155" s="6">
        <f t="shared" si="6"/>
        <v>2052</v>
      </c>
      <c r="L155" s="8"/>
      <c r="M155" s="3"/>
      <c r="N155" s="6">
        <v>2052</v>
      </c>
      <c r="O155" s="8"/>
      <c r="P155" s="8"/>
      <c r="Q155" s="8"/>
      <c r="R155" s="8"/>
      <c r="S155" s="8"/>
      <c r="T155" s="3"/>
      <c r="U155" s="6">
        <v>2052</v>
      </c>
      <c r="V155" s="8"/>
      <c r="W155" s="3"/>
      <c r="X155" s="6">
        <v>2052</v>
      </c>
      <c r="Y155" s="8"/>
      <c r="Z155" s="8"/>
      <c r="AA155" s="3"/>
      <c r="AB155" s="6">
        <v>2052</v>
      </c>
      <c r="AC155" s="8"/>
    </row>
    <row r="156" spans="2:29" x14ac:dyDescent="0.2">
      <c r="B156" s="6">
        <f t="shared" si="2"/>
        <v>2053</v>
      </c>
      <c r="C156" s="4"/>
      <c r="E156" s="6">
        <f t="shared" si="3"/>
        <v>2004</v>
      </c>
      <c r="F156" s="8"/>
      <c r="G156" s="3"/>
      <c r="H156" s="6">
        <f t="shared" si="4"/>
        <v>2053</v>
      </c>
      <c r="I156" s="8"/>
      <c r="J156" s="3"/>
      <c r="K156" s="6">
        <f t="shared" si="6"/>
        <v>2053</v>
      </c>
      <c r="L156" s="8"/>
      <c r="M156" s="3"/>
      <c r="N156" s="6">
        <v>2053</v>
      </c>
      <c r="O156" s="8"/>
      <c r="P156" s="8"/>
      <c r="Q156" s="8"/>
      <c r="R156" s="8"/>
      <c r="S156" s="8"/>
      <c r="T156" s="3"/>
      <c r="U156" s="6">
        <v>2053</v>
      </c>
      <c r="V156" s="8"/>
      <c r="W156" s="3"/>
      <c r="X156" s="6">
        <v>2053</v>
      </c>
      <c r="Y156" s="8"/>
      <c r="Z156" s="8"/>
      <c r="AA156" s="3"/>
      <c r="AB156" s="6">
        <v>2053</v>
      </c>
      <c r="AC156" s="8"/>
    </row>
    <row r="157" spans="2:29" x14ac:dyDescent="0.2">
      <c r="B157" s="6">
        <f t="shared" si="2"/>
        <v>2054</v>
      </c>
      <c r="C157" s="4"/>
      <c r="E157" s="6">
        <f t="shared" si="3"/>
        <v>2005</v>
      </c>
      <c r="F157" s="8"/>
      <c r="G157" s="3"/>
      <c r="H157" s="6">
        <f t="shared" si="4"/>
        <v>2054</v>
      </c>
      <c r="I157" s="8"/>
      <c r="J157" s="3"/>
      <c r="K157" s="6">
        <f t="shared" si="6"/>
        <v>2054</v>
      </c>
      <c r="L157" s="8"/>
      <c r="M157" s="3"/>
      <c r="N157" s="6">
        <v>2054</v>
      </c>
      <c r="O157" s="8"/>
      <c r="P157" s="8"/>
      <c r="Q157" s="8"/>
      <c r="R157" s="8"/>
      <c r="S157" s="8"/>
      <c r="T157" s="3"/>
      <c r="U157" s="6">
        <v>2054</v>
      </c>
      <c r="V157" s="8"/>
      <c r="W157" s="3"/>
      <c r="X157" s="6">
        <v>2054</v>
      </c>
      <c r="Y157" s="8"/>
      <c r="Z157" s="8"/>
      <c r="AA157" s="3"/>
      <c r="AB157" s="6">
        <v>2054</v>
      </c>
      <c r="AC157" s="8"/>
    </row>
    <row r="158" spans="2:29" x14ac:dyDescent="0.2">
      <c r="B158" s="6">
        <f t="shared" si="2"/>
        <v>2055</v>
      </c>
      <c r="C158" s="4"/>
      <c r="E158" s="6">
        <f t="shared" si="3"/>
        <v>2006</v>
      </c>
      <c r="F158" s="8"/>
      <c r="G158" s="3"/>
      <c r="H158" s="6">
        <f t="shared" si="4"/>
        <v>2055</v>
      </c>
      <c r="I158" s="8"/>
      <c r="J158" s="3"/>
      <c r="K158" s="6">
        <f t="shared" si="6"/>
        <v>2055</v>
      </c>
      <c r="L158" s="8"/>
      <c r="M158" s="3"/>
      <c r="N158" s="6">
        <v>2055</v>
      </c>
      <c r="O158" s="8"/>
      <c r="P158" s="8"/>
      <c r="Q158" s="8"/>
      <c r="R158" s="8"/>
      <c r="S158" s="8"/>
      <c r="T158" s="3"/>
      <c r="U158" s="6">
        <v>2055</v>
      </c>
      <c r="V158" s="8"/>
      <c r="W158" s="3"/>
      <c r="X158" s="6">
        <v>2055</v>
      </c>
      <c r="Y158" s="8"/>
      <c r="Z158" s="8"/>
      <c r="AA158" s="3"/>
      <c r="AB158" s="6">
        <v>2055</v>
      </c>
      <c r="AC158" s="8"/>
    </row>
    <row r="159" spans="2:29" x14ac:dyDescent="0.2">
      <c r="B159" s="6">
        <f t="shared" si="2"/>
        <v>2056</v>
      </c>
      <c r="C159" s="4"/>
      <c r="E159" s="6">
        <f t="shared" si="3"/>
        <v>2007</v>
      </c>
      <c r="F159" s="8"/>
      <c r="G159" s="3"/>
      <c r="H159" s="6">
        <f t="shared" si="4"/>
        <v>2056</v>
      </c>
      <c r="I159" s="8"/>
      <c r="J159" s="3"/>
      <c r="K159" s="6">
        <f t="shared" si="6"/>
        <v>2056</v>
      </c>
      <c r="L159" s="8"/>
      <c r="M159" s="3"/>
      <c r="N159" s="6">
        <v>2056</v>
      </c>
      <c r="O159" s="8"/>
      <c r="P159" s="8"/>
      <c r="Q159" s="8"/>
      <c r="R159" s="8"/>
      <c r="S159" s="8"/>
      <c r="T159" s="3"/>
      <c r="U159" s="6">
        <v>2056</v>
      </c>
      <c r="V159" s="8"/>
      <c r="W159" s="3"/>
      <c r="X159" s="6">
        <v>2056</v>
      </c>
      <c r="Y159" s="8"/>
      <c r="Z159" s="8"/>
      <c r="AA159" s="3"/>
      <c r="AB159" s="6">
        <v>2056</v>
      </c>
      <c r="AC159" s="8"/>
    </row>
    <row r="160" spans="2:29" x14ac:dyDescent="0.2">
      <c r="B160" s="6">
        <f t="shared" si="2"/>
        <v>2057</v>
      </c>
      <c r="C160" s="4"/>
      <c r="E160" s="6">
        <f t="shared" si="3"/>
        <v>2008</v>
      </c>
      <c r="F160" s="4">
        <v>34000</v>
      </c>
      <c r="G160" s="3"/>
      <c r="H160" s="6">
        <f t="shared" ref="H160:H183" si="7">H159+1</f>
        <v>2057</v>
      </c>
      <c r="I160" s="8"/>
      <c r="J160" s="3"/>
      <c r="K160" s="6">
        <f t="shared" ref="K160:K183" si="8">K159+1</f>
        <v>2057</v>
      </c>
      <c r="L160" s="8"/>
      <c r="M160" s="3"/>
      <c r="N160" s="6">
        <v>2057</v>
      </c>
      <c r="O160" s="8"/>
      <c r="P160" s="8"/>
      <c r="Q160" s="8"/>
      <c r="R160" s="8"/>
      <c r="S160" s="8"/>
      <c r="T160" s="3"/>
      <c r="U160" s="6">
        <v>2057</v>
      </c>
      <c r="V160" s="8"/>
      <c r="W160" s="3"/>
      <c r="X160" s="6">
        <v>2057</v>
      </c>
      <c r="Y160" s="8"/>
      <c r="Z160" s="8"/>
      <c r="AA160" s="3"/>
      <c r="AB160" s="6">
        <v>2057</v>
      </c>
      <c r="AC160" s="8"/>
    </row>
    <row r="161" spans="2:29" x14ac:dyDescent="0.2">
      <c r="B161" s="6">
        <f t="shared" si="2"/>
        <v>2058</v>
      </c>
      <c r="C161" s="4"/>
      <c r="E161" s="6">
        <f t="shared" si="3"/>
        <v>2009</v>
      </c>
      <c r="F161" s="4">
        <f>ROUND(F160*1.025,0)</f>
        <v>34850</v>
      </c>
      <c r="G161" s="3"/>
      <c r="H161" s="6">
        <f t="shared" si="7"/>
        <v>2058</v>
      </c>
      <c r="I161" s="8"/>
      <c r="J161" s="3"/>
      <c r="K161" s="6">
        <f t="shared" si="8"/>
        <v>2058</v>
      </c>
      <c r="L161" s="8"/>
      <c r="M161" s="3"/>
      <c r="N161" s="6">
        <v>2058</v>
      </c>
      <c r="O161" s="8"/>
      <c r="P161" s="8"/>
      <c r="Q161" s="8"/>
      <c r="R161" s="8"/>
      <c r="S161" s="8"/>
      <c r="T161" s="3"/>
      <c r="U161" s="6">
        <v>2058</v>
      </c>
      <c r="V161" s="8"/>
      <c r="W161" s="3"/>
      <c r="X161" s="6">
        <v>2058</v>
      </c>
      <c r="Y161" s="8"/>
      <c r="Z161" s="8"/>
      <c r="AA161" s="3"/>
      <c r="AB161" s="6">
        <v>2058</v>
      </c>
      <c r="AC161" s="8"/>
    </row>
    <row r="162" spans="2:29" x14ac:dyDescent="0.2">
      <c r="B162" s="6">
        <f t="shared" si="2"/>
        <v>2059</v>
      </c>
      <c r="C162" s="4"/>
      <c r="E162" s="6">
        <f t="shared" si="3"/>
        <v>2010</v>
      </c>
      <c r="F162" s="4">
        <f t="shared" ref="F162:F175" si="9">ROUND(F161*1.025,0)</f>
        <v>35721</v>
      </c>
      <c r="G162" s="3"/>
      <c r="H162" s="6">
        <f t="shared" si="7"/>
        <v>2059</v>
      </c>
      <c r="I162" s="8"/>
      <c r="J162" s="3"/>
      <c r="K162" s="6">
        <f t="shared" si="8"/>
        <v>2059</v>
      </c>
      <c r="L162" s="8"/>
      <c r="M162" s="3"/>
      <c r="N162" s="6">
        <v>2059</v>
      </c>
      <c r="O162" s="8"/>
      <c r="P162" s="8"/>
      <c r="Q162" s="8"/>
      <c r="R162" s="8"/>
      <c r="S162" s="8"/>
      <c r="T162" s="3"/>
      <c r="U162" s="6">
        <v>2059</v>
      </c>
      <c r="V162" s="8"/>
      <c r="W162" s="3"/>
      <c r="X162" s="6">
        <v>2059</v>
      </c>
      <c r="Y162" s="8"/>
      <c r="Z162" s="8"/>
      <c r="AA162" s="3"/>
      <c r="AB162" s="6">
        <v>2059</v>
      </c>
      <c r="AC162" s="8"/>
    </row>
    <row r="163" spans="2:29" x14ac:dyDescent="0.2">
      <c r="B163" s="6">
        <f t="shared" si="2"/>
        <v>2060</v>
      </c>
      <c r="C163" s="4"/>
      <c r="E163" s="6">
        <f t="shared" si="3"/>
        <v>2011</v>
      </c>
      <c r="F163" s="4">
        <f t="shared" si="9"/>
        <v>36614</v>
      </c>
      <c r="G163" s="3"/>
      <c r="H163" s="6">
        <f t="shared" si="7"/>
        <v>2060</v>
      </c>
      <c r="I163" s="8"/>
      <c r="J163" s="3"/>
      <c r="K163" s="6">
        <f t="shared" si="8"/>
        <v>2060</v>
      </c>
      <c r="L163" s="8"/>
      <c r="M163" s="3"/>
      <c r="N163" s="6">
        <v>2060</v>
      </c>
      <c r="O163" s="8"/>
      <c r="P163" s="8"/>
      <c r="Q163" s="8"/>
      <c r="R163" s="8"/>
      <c r="S163" s="8"/>
      <c r="T163" s="3"/>
      <c r="U163" s="6">
        <v>2060</v>
      </c>
      <c r="V163" s="8"/>
      <c r="W163" s="3"/>
      <c r="X163" s="6">
        <v>2060</v>
      </c>
      <c r="Y163" s="8"/>
      <c r="Z163" s="8"/>
      <c r="AA163" s="3"/>
      <c r="AB163" s="6">
        <v>2060</v>
      </c>
      <c r="AC163" s="8"/>
    </row>
    <row r="164" spans="2:29" x14ac:dyDescent="0.2">
      <c r="B164" s="6">
        <f t="shared" si="2"/>
        <v>2061</v>
      </c>
      <c r="C164" s="4"/>
      <c r="E164" s="6">
        <f t="shared" si="3"/>
        <v>2012</v>
      </c>
      <c r="F164" s="4">
        <f t="shared" si="9"/>
        <v>37529</v>
      </c>
      <c r="G164" s="3"/>
      <c r="H164" s="6">
        <f t="shared" si="7"/>
        <v>2061</v>
      </c>
      <c r="I164" s="8"/>
      <c r="J164" s="3"/>
      <c r="K164" s="6">
        <f t="shared" si="8"/>
        <v>2061</v>
      </c>
      <c r="L164" s="8"/>
      <c r="M164" s="3"/>
      <c r="N164" s="6">
        <v>2061</v>
      </c>
      <c r="O164" s="8"/>
      <c r="P164" s="8"/>
      <c r="Q164" s="8"/>
      <c r="R164" s="8"/>
      <c r="S164" s="8"/>
      <c r="T164" s="3"/>
      <c r="U164" s="6">
        <v>2061</v>
      </c>
      <c r="V164" s="8"/>
      <c r="W164" s="3"/>
      <c r="X164" s="6">
        <v>2061</v>
      </c>
      <c r="Y164" s="8"/>
      <c r="Z164" s="8"/>
      <c r="AA164" s="3"/>
      <c r="AB164" s="6">
        <v>2061</v>
      </c>
      <c r="AC164" s="8"/>
    </row>
    <row r="165" spans="2:29" x14ac:dyDescent="0.2">
      <c r="B165" s="6">
        <f t="shared" si="2"/>
        <v>2062</v>
      </c>
      <c r="C165" s="4"/>
      <c r="E165" s="6">
        <f t="shared" si="3"/>
        <v>2013</v>
      </c>
      <c r="F165" s="4">
        <f t="shared" si="9"/>
        <v>38467</v>
      </c>
      <c r="G165" s="3"/>
      <c r="H165" s="6">
        <f t="shared" si="7"/>
        <v>2062</v>
      </c>
      <c r="I165" s="8"/>
      <c r="J165" s="3"/>
      <c r="K165" s="6">
        <f t="shared" si="8"/>
        <v>2062</v>
      </c>
      <c r="L165" s="8"/>
      <c r="M165" s="3"/>
      <c r="N165" s="6">
        <v>2062</v>
      </c>
      <c r="O165" s="8"/>
      <c r="P165" s="8"/>
      <c r="Q165" s="8"/>
      <c r="R165" s="8"/>
      <c r="S165" s="8"/>
      <c r="T165" s="3"/>
      <c r="U165" s="6">
        <v>2062</v>
      </c>
      <c r="V165" s="8"/>
      <c r="W165" s="3"/>
      <c r="X165" s="6">
        <v>2062</v>
      </c>
      <c r="Y165" s="8"/>
      <c r="Z165" s="8"/>
      <c r="AA165" s="3"/>
      <c r="AB165" s="6">
        <v>2062</v>
      </c>
      <c r="AC165" s="8"/>
    </row>
    <row r="166" spans="2:29" x14ac:dyDescent="0.2">
      <c r="B166" s="6">
        <f t="shared" si="2"/>
        <v>2063</v>
      </c>
      <c r="C166" s="4"/>
      <c r="E166" s="6">
        <f t="shared" si="3"/>
        <v>2014</v>
      </c>
      <c r="F166" s="4">
        <f t="shared" si="9"/>
        <v>39429</v>
      </c>
      <c r="G166" s="3"/>
      <c r="H166" s="6">
        <f t="shared" si="7"/>
        <v>2063</v>
      </c>
      <c r="I166" s="8"/>
      <c r="J166" s="3"/>
      <c r="K166" s="6">
        <f t="shared" si="8"/>
        <v>2063</v>
      </c>
      <c r="L166" s="8"/>
      <c r="M166" s="3"/>
      <c r="N166" s="6">
        <v>2063</v>
      </c>
      <c r="O166" s="8"/>
      <c r="P166" s="8"/>
      <c r="Q166" s="8"/>
      <c r="R166" s="8"/>
      <c r="S166" s="8"/>
      <c r="T166" s="3"/>
      <c r="U166" s="6">
        <v>2063</v>
      </c>
      <c r="V166" s="8"/>
      <c r="W166" s="3"/>
      <c r="X166" s="6">
        <v>2063</v>
      </c>
      <c r="Y166" s="8"/>
      <c r="Z166" s="8"/>
      <c r="AA166" s="3"/>
      <c r="AB166" s="6">
        <v>2063</v>
      </c>
      <c r="AC166" s="8"/>
    </row>
    <row r="167" spans="2:29" x14ac:dyDescent="0.2">
      <c r="B167" s="6">
        <f t="shared" si="2"/>
        <v>2064</v>
      </c>
      <c r="C167" s="4"/>
      <c r="E167" s="6">
        <f t="shared" si="3"/>
        <v>2015</v>
      </c>
      <c r="F167" s="4">
        <f t="shared" si="9"/>
        <v>40415</v>
      </c>
      <c r="G167" s="3"/>
      <c r="H167" s="6">
        <f t="shared" si="7"/>
        <v>2064</v>
      </c>
      <c r="I167" s="8"/>
      <c r="J167" s="3"/>
      <c r="K167" s="6">
        <f t="shared" si="8"/>
        <v>2064</v>
      </c>
      <c r="L167" s="8"/>
      <c r="M167" s="3"/>
      <c r="N167" s="6">
        <v>2064</v>
      </c>
      <c r="O167" s="8"/>
      <c r="P167" s="8"/>
      <c r="Q167" s="8"/>
      <c r="R167" s="8"/>
      <c r="S167" s="8"/>
      <c r="T167" s="3"/>
      <c r="U167" s="6">
        <v>2064</v>
      </c>
      <c r="V167" s="8"/>
      <c r="W167" s="3"/>
      <c r="X167" s="6">
        <v>2064</v>
      </c>
      <c r="Y167" s="8"/>
      <c r="Z167" s="8"/>
      <c r="AA167" s="3"/>
      <c r="AB167" s="6">
        <v>2064</v>
      </c>
      <c r="AC167" s="8"/>
    </row>
    <row r="168" spans="2:29" x14ac:dyDescent="0.2">
      <c r="B168" s="6">
        <f t="shared" si="2"/>
        <v>2065</v>
      </c>
      <c r="C168" s="4"/>
      <c r="E168" s="6">
        <f t="shared" si="3"/>
        <v>2016</v>
      </c>
      <c r="F168" s="4">
        <f t="shared" si="9"/>
        <v>41425</v>
      </c>
      <c r="G168" s="3"/>
      <c r="H168" s="6">
        <f t="shared" si="7"/>
        <v>2065</v>
      </c>
      <c r="I168" s="8"/>
      <c r="J168" s="3"/>
      <c r="K168" s="6">
        <f t="shared" si="8"/>
        <v>2065</v>
      </c>
      <c r="L168" s="8"/>
      <c r="M168" s="3"/>
      <c r="N168" s="6">
        <v>2065</v>
      </c>
      <c r="O168" s="8"/>
      <c r="P168" s="8"/>
      <c r="Q168" s="8"/>
      <c r="R168" s="8"/>
      <c r="S168" s="8"/>
      <c r="T168" s="3"/>
      <c r="U168" s="6">
        <v>2065</v>
      </c>
      <c r="V168" s="8"/>
      <c r="W168" s="3"/>
      <c r="X168" s="6">
        <v>2065</v>
      </c>
      <c r="Y168" s="8"/>
      <c r="Z168" s="8"/>
      <c r="AA168" s="3"/>
      <c r="AB168" s="6">
        <v>2065</v>
      </c>
      <c r="AC168" s="8"/>
    </row>
    <row r="169" spans="2:29" x14ac:dyDescent="0.2">
      <c r="B169" s="6">
        <f t="shared" si="2"/>
        <v>2066</v>
      </c>
      <c r="C169" s="4"/>
      <c r="E169" s="6">
        <f t="shared" si="3"/>
        <v>2017</v>
      </c>
      <c r="F169" s="4">
        <f t="shared" si="9"/>
        <v>42461</v>
      </c>
      <c r="G169" s="3"/>
      <c r="H169" s="6">
        <f t="shared" si="7"/>
        <v>2066</v>
      </c>
      <c r="I169" s="8"/>
      <c r="J169" s="3"/>
      <c r="K169" s="6">
        <f t="shared" si="8"/>
        <v>2066</v>
      </c>
      <c r="L169" s="8"/>
      <c r="M169" s="3"/>
      <c r="N169" s="6">
        <v>2066</v>
      </c>
      <c r="O169" s="8"/>
      <c r="P169" s="8"/>
      <c r="Q169" s="8"/>
      <c r="R169" s="8"/>
      <c r="S169" s="8"/>
      <c r="T169" s="3"/>
      <c r="U169" s="6">
        <v>2066</v>
      </c>
      <c r="V169" s="8"/>
      <c r="W169" s="3"/>
      <c r="X169" s="6">
        <v>2066</v>
      </c>
      <c r="Y169" s="8"/>
      <c r="Z169" s="8"/>
      <c r="AA169" s="3"/>
      <c r="AB169" s="6">
        <v>2066</v>
      </c>
      <c r="AC169" s="8"/>
    </row>
    <row r="170" spans="2:29" x14ac:dyDescent="0.2">
      <c r="B170" s="6">
        <f t="shared" si="2"/>
        <v>2067</v>
      </c>
      <c r="C170" s="4"/>
      <c r="E170" s="6">
        <f t="shared" si="3"/>
        <v>2018</v>
      </c>
      <c r="F170" s="4">
        <f t="shared" si="9"/>
        <v>43523</v>
      </c>
      <c r="G170" s="3"/>
      <c r="H170" s="6">
        <f t="shared" si="7"/>
        <v>2067</v>
      </c>
      <c r="I170" s="8"/>
      <c r="J170" s="3"/>
      <c r="K170" s="6">
        <f t="shared" si="8"/>
        <v>2067</v>
      </c>
      <c r="L170" s="8"/>
      <c r="M170" s="3"/>
      <c r="N170" s="6">
        <v>2067</v>
      </c>
      <c r="O170" s="8"/>
      <c r="P170" s="8"/>
      <c r="Q170" s="8"/>
      <c r="R170" s="8"/>
      <c r="S170" s="8"/>
      <c r="T170" s="3"/>
      <c r="U170" s="6">
        <v>2067</v>
      </c>
      <c r="V170" s="8"/>
      <c r="W170" s="3"/>
      <c r="X170" s="6">
        <v>2067</v>
      </c>
      <c r="Y170" s="8"/>
      <c r="Z170" s="8"/>
      <c r="AA170" s="3"/>
      <c r="AB170" s="6">
        <v>2067</v>
      </c>
      <c r="AC170" s="8"/>
    </row>
    <row r="171" spans="2:29" x14ac:dyDescent="0.2">
      <c r="B171" s="6">
        <f t="shared" si="2"/>
        <v>2068</v>
      </c>
      <c r="C171" s="4"/>
      <c r="E171" s="6">
        <f t="shared" si="3"/>
        <v>2019</v>
      </c>
      <c r="F171" s="4">
        <f t="shared" si="9"/>
        <v>44611</v>
      </c>
      <c r="G171" s="3"/>
      <c r="H171" s="6">
        <f t="shared" si="7"/>
        <v>2068</v>
      </c>
      <c r="I171" s="8"/>
      <c r="J171" s="3"/>
      <c r="K171" s="6">
        <f t="shared" si="8"/>
        <v>2068</v>
      </c>
      <c r="L171" s="8"/>
      <c r="M171" s="3"/>
      <c r="N171" s="6">
        <v>2068</v>
      </c>
      <c r="O171" s="8"/>
      <c r="P171" s="8"/>
      <c r="Q171" s="8"/>
      <c r="R171" s="8"/>
      <c r="S171" s="8"/>
      <c r="T171" s="3"/>
      <c r="U171" s="6">
        <v>2068</v>
      </c>
      <c r="V171" s="8"/>
      <c r="W171" s="3"/>
      <c r="X171" s="6">
        <v>2068</v>
      </c>
      <c r="Y171" s="8"/>
      <c r="Z171" s="8"/>
      <c r="AA171" s="3"/>
      <c r="AB171" s="6">
        <v>2068</v>
      </c>
      <c r="AC171" s="8"/>
    </row>
    <row r="172" spans="2:29" x14ac:dyDescent="0.2">
      <c r="B172" s="6">
        <f t="shared" si="2"/>
        <v>2069</v>
      </c>
      <c r="C172" s="4"/>
      <c r="E172" s="6">
        <f t="shared" si="3"/>
        <v>2020</v>
      </c>
      <c r="F172" s="4">
        <f t="shared" si="9"/>
        <v>45726</v>
      </c>
      <c r="G172" s="3"/>
      <c r="H172" s="6">
        <f t="shared" si="7"/>
        <v>2069</v>
      </c>
      <c r="I172" s="8"/>
      <c r="J172" s="3"/>
      <c r="K172" s="6">
        <f t="shared" si="8"/>
        <v>2069</v>
      </c>
      <c r="L172" s="8"/>
      <c r="M172" s="3"/>
      <c r="N172" s="6">
        <v>2069</v>
      </c>
      <c r="O172" s="8"/>
      <c r="P172" s="8"/>
      <c r="Q172" s="8"/>
      <c r="R172" s="8"/>
      <c r="S172" s="8"/>
      <c r="T172" s="3"/>
      <c r="U172" s="6">
        <v>2069</v>
      </c>
      <c r="V172" s="8"/>
      <c r="W172" s="3"/>
      <c r="X172" s="6">
        <v>2069</v>
      </c>
      <c r="Y172" s="8"/>
      <c r="Z172" s="8"/>
      <c r="AA172" s="3"/>
      <c r="AB172" s="6">
        <v>2069</v>
      </c>
      <c r="AC172" s="8"/>
    </row>
    <row r="173" spans="2:29" x14ac:dyDescent="0.2">
      <c r="B173" s="6">
        <f t="shared" si="2"/>
        <v>2070</v>
      </c>
      <c r="C173" s="4"/>
      <c r="E173" s="6">
        <f t="shared" si="3"/>
        <v>2021</v>
      </c>
      <c r="F173" s="4">
        <f t="shared" si="9"/>
        <v>46869</v>
      </c>
      <c r="G173" s="3"/>
      <c r="H173" s="6">
        <f t="shared" si="7"/>
        <v>2070</v>
      </c>
      <c r="I173" s="8"/>
      <c r="J173" s="3"/>
      <c r="K173" s="6">
        <f t="shared" si="8"/>
        <v>2070</v>
      </c>
      <c r="L173" s="8"/>
      <c r="M173" s="3"/>
      <c r="N173" s="6">
        <v>2070</v>
      </c>
      <c r="O173" s="8"/>
      <c r="P173" s="8"/>
      <c r="Q173" s="8"/>
      <c r="R173" s="8"/>
      <c r="S173" s="8"/>
      <c r="T173" s="3"/>
      <c r="U173" s="6">
        <v>2070</v>
      </c>
      <c r="V173" s="8"/>
      <c r="W173" s="3"/>
      <c r="X173" s="6">
        <v>2070</v>
      </c>
      <c r="Y173" s="8"/>
      <c r="Z173" s="8"/>
      <c r="AA173" s="3"/>
      <c r="AB173" s="6">
        <v>2070</v>
      </c>
      <c r="AC173" s="8"/>
    </row>
    <row r="174" spans="2:29" x14ac:dyDescent="0.2">
      <c r="B174" s="6">
        <f t="shared" si="2"/>
        <v>2071</v>
      </c>
      <c r="C174" s="4"/>
      <c r="E174" s="6">
        <f t="shared" si="3"/>
        <v>2022</v>
      </c>
      <c r="F174" s="4">
        <f t="shared" si="9"/>
        <v>48041</v>
      </c>
      <c r="G174" s="3"/>
      <c r="H174" s="6">
        <f t="shared" si="7"/>
        <v>2071</v>
      </c>
      <c r="I174" s="8"/>
      <c r="J174" s="3"/>
      <c r="K174" s="6">
        <f t="shared" si="8"/>
        <v>2071</v>
      </c>
      <c r="L174" s="8"/>
      <c r="M174" s="3"/>
      <c r="N174" s="6">
        <v>2071</v>
      </c>
      <c r="O174" s="8"/>
      <c r="P174" s="8"/>
      <c r="Q174" s="8"/>
      <c r="R174" s="8"/>
      <c r="S174" s="8"/>
      <c r="T174" s="3"/>
      <c r="U174" s="6">
        <v>2071</v>
      </c>
      <c r="V174" s="8"/>
      <c r="W174" s="3"/>
      <c r="X174" s="6">
        <v>2071</v>
      </c>
      <c r="Y174" s="8"/>
      <c r="Z174" s="8"/>
      <c r="AA174" s="3"/>
      <c r="AB174" s="6">
        <v>2071</v>
      </c>
      <c r="AC174" s="8"/>
    </row>
    <row r="175" spans="2:29" x14ac:dyDescent="0.2">
      <c r="B175" s="6">
        <f t="shared" si="2"/>
        <v>2072</v>
      </c>
      <c r="C175" s="4"/>
      <c r="E175" s="6">
        <f t="shared" si="3"/>
        <v>2023</v>
      </c>
      <c r="F175" s="4">
        <f t="shared" si="9"/>
        <v>49242</v>
      </c>
      <c r="G175" s="3"/>
      <c r="H175" s="6">
        <f t="shared" si="7"/>
        <v>2072</v>
      </c>
      <c r="I175" s="8"/>
      <c r="J175" s="3"/>
      <c r="K175" s="6">
        <f t="shared" si="8"/>
        <v>2072</v>
      </c>
      <c r="L175" s="8"/>
      <c r="M175" s="3"/>
      <c r="N175" s="6">
        <v>2072</v>
      </c>
      <c r="O175" s="8"/>
      <c r="P175" s="8"/>
      <c r="Q175" s="8"/>
      <c r="R175" s="8"/>
      <c r="S175" s="8"/>
      <c r="T175" s="3"/>
      <c r="U175" s="6">
        <v>2072</v>
      </c>
      <c r="V175" s="8"/>
      <c r="W175" s="3"/>
      <c r="X175" s="6">
        <v>2072</v>
      </c>
      <c r="Y175" s="8"/>
      <c r="Z175" s="8"/>
      <c r="AA175" s="3"/>
      <c r="AB175" s="6">
        <v>2072</v>
      </c>
      <c r="AC175" s="8"/>
    </row>
    <row r="176" spans="2:29" x14ac:dyDescent="0.2">
      <c r="B176" s="6">
        <f t="shared" si="2"/>
        <v>2073</v>
      </c>
      <c r="C176" s="4"/>
      <c r="F176" s="34"/>
      <c r="G176" s="3"/>
      <c r="H176" s="6">
        <f t="shared" si="7"/>
        <v>2073</v>
      </c>
      <c r="I176" s="8"/>
      <c r="J176" s="3"/>
      <c r="K176" s="6">
        <f t="shared" si="8"/>
        <v>2073</v>
      </c>
      <c r="L176" s="8"/>
      <c r="M176" s="3"/>
      <c r="N176" s="6">
        <v>2073</v>
      </c>
      <c r="O176" s="8"/>
      <c r="P176" s="8"/>
      <c r="Q176" s="8"/>
      <c r="R176" s="8"/>
      <c r="S176" s="8"/>
      <c r="T176" s="3"/>
      <c r="U176" s="6">
        <v>2073</v>
      </c>
      <c r="V176" s="8"/>
      <c r="W176" s="3"/>
      <c r="X176" s="6">
        <v>2073</v>
      </c>
      <c r="Y176" s="8"/>
      <c r="Z176" s="8"/>
      <c r="AA176" s="3"/>
      <c r="AB176" s="6">
        <v>2073</v>
      </c>
      <c r="AC176" s="8"/>
    </row>
    <row r="177" spans="2:29" x14ac:dyDescent="0.2">
      <c r="B177" s="6">
        <f t="shared" si="2"/>
        <v>2074</v>
      </c>
      <c r="C177" s="4"/>
      <c r="F177" s="3"/>
      <c r="G177" s="3"/>
      <c r="H177" s="6">
        <f t="shared" si="7"/>
        <v>2074</v>
      </c>
      <c r="I177" s="8"/>
      <c r="J177" s="3"/>
      <c r="K177" s="6">
        <f t="shared" si="8"/>
        <v>2074</v>
      </c>
      <c r="L177" s="8"/>
      <c r="M177" s="3"/>
      <c r="N177" s="6">
        <v>2074</v>
      </c>
      <c r="O177" s="8"/>
      <c r="P177" s="8"/>
      <c r="Q177" s="8"/>
      <c r="R177" s="8"/>
      <c r="S177" s="8"/>
      <c r="T177" s="3"/>
      <c r="U177" s="6">
        <v>2074</v>
      </c>
      <c r="V177" s="8"/>
      <c r="W177" s="3"/>
      <c r="X177" s="6">
        <v>2074</v>
      </c>
      <c r="Y177" s="8"/>
      <c r="Z177" s="8"/>
      <c r="AA177" s="3"/>
      <c r="AB177" s="6">
        <v>2074</v>
      </c>
      <c r="AC177" s="8"/>
    </row>
    <row r="178" spans="2:29" x14ac:dyDescent="0.2">
      <c r="B178" s="6">
        <f t="shared" si="2"/>
        <v>2075</v>
      </c>
      <c r="C178" s="4"/>
      <c r="F178" s="3"/>
      <c r="G178" s="3"/>
      <c r="H178" s="6">
        <f t="shared" si="7"/>
        <v>2075</v>
      </c>
      <c r="I178" s="8"/>
      <c r="J178" s="3"/>
      <c r="K178" s="6">
        <f t="shared" si="8"/>
        <v>2075</v>
      </c>
      <c r="L178" s="8"/>
      <c r="M178" s="3"/>
      <c r="N178" s="6">
        <v>2075</v>
      </c>
      <c r="O178" s="8"/>
      <c r="P178" s="8"/>
      <c r="Q178" s="8"/>
      <c r="R178" s="8"/>
      <c r="S178" s="8"/>
      <c r="T178" s="3"/>
      <c r="U178" s="6">
        <v>2075</v>
      </c>
      <c r="V178" s="8"/>
      <c r="W178" s="3"/>
      <c r="X178" s="6">
        <v>2075</v>
      </c>
      <c r="Y178" s="8"/>
      <c r="Z178" s="8"/>
      <c r="AA178" s="3"/>
      <c r="AB178" s="6">
        <v>2075</v>
      </c>
      <c r="AC178" s="8"/>
    </row>
    <row r="179" spans="2:29" x14ac:dyDescent="0.2">
      <c r="B179" s="6">
        <f t="shared" si="2"/>
        <v>2076</v>
      </c>
      <c r="C179" s="4"/>
      <c r="F179" s="3"/>
      <c r="G179" s="3"/>
      <c r="H179" s="6">
        <f t="shared" si="7"/>
        <v>2076</v>
      </c>
      <c r="I179" s="8"/>
      <c r="J179" s="3"/>
      <c r="K179" s="6">
        <f t="shared" si="8"/>
        <v>2076</v>
      </c>
      <c r="L179" s="8"/>
      <c r="M179" s="3"/>
      <c r="N179" s="6">
        <v>2076</v>
      </c>
      <c r="O179" s="8"/>
      <c r="P179" s="8"/>
      <c r="Q179" s="8"/>
      <c r="R179" s="8"/>
      <c r="S179" s="8"/>
      <c r="T179" s="3"/>
      <c r="U179" s="6">
        <v>2076</v>
      </c>
      <c r="V179" s="8"/>
      <c r="W179" s="3"/>
      <c r="X179" s="6">
        <v>2076</v>
      </c>
      <c r="Y179" s="8"/>
      <c r="Z179" s="8"/>
      <c r="AA179" s="3"/>
      <c r="AB179" s="6">
        <v>2076</v>
      </c>
      <c r="AC179" s="8"/>
    </row>
    <row r="180" spans="2:29" x14ac:dyDescent="0.2">
      <c r="B180" s="6">
        <f t="shared" si="2"/>
        <v>2077</v>
      </c>
      <c r="C180" s="4"/>
      <c r="F180" s="3"/>
      <c r="G180" s="3"/>
      <c r="H180" s="6">
        <f t="shared" si="7"/>
        <v>2077</v>
      </c>
      <c r="I180" s="8"/>
      <c r="J180" s="3"/>
      <c r="K180" s="6">
        <f t="shared" si="8"/>
        <v>2077</v>
      </c>
      <c r="L180" s="8"/>
      <c r="M180" s="3"/>
      <c r="N180" s="6">
        <v>2077</v>
      </c>
      <c r="O180" s="8"/>
      <c r="P180" s="8"/>
      <c r="Q180" s="8"/>
      <c r="R180" s="8"/>
      <c r="S180" s="8"/>
      <c r="T180" s="3"/>
      <c r="U180" s="6">
        <v>2077</v>
      </c>
      <c r="V180" s="8"/>
      <c r="W180" s="3"/>
      <c r="X180" s="6">
        <v>2077</v>
      </c>
      <c r="Y180" s="8"/>
      <c r="Z180" s="8"/>
      <c r="AA180" s="3"/>
      <c r="AB180" s="6">
        <v>2077</v>
      </c>
      <c r="AC180" s="8"/>
    </row>
    <row r="181" spans="2:29" x14ac:dyDescent="0.2">
      <c r="B181" s="6">
        <f t="shared" si="2"/>
        <v>2078</v>
      </c>
      <c r="C181" s="4"/>
      <c r="F181" s="3"/>
      <c r="G181" s="3"/>
      <c r="H181" s="6">
        <f t="shared" si="7"/>
        <v>2078</v>
      </c>
      <c r="I181" s="8"/>
      <c r="J181" s="3"/>
      <c r="K181" s="6">
        <f t="shared" si="8"/>
        <v>2078</v>
      </c>
      <c r="L181" s="8"/>
      <c r="M181" s="3"/>
      <c r="N181" s="6">
        <v>2078</v>
      </c>
      <c r="O181" s="8"/>
      <c r="P181" s="8"/>
      <c r="Q181" s="8"/>
      <c r="R181" s="8"/>
      <c r="S181" s="8"/>
      <c r="T181" s="3"/>
      <c r="U181" s="6">
        <v>2078</v>
      </c>
      <c r="V181" s="8"/>
      <c r="W181" s="3"/>
      <c r="X181" s="6">
        <v>2078</v>
      </c>
      <c r="Y181" s="8"/>
      <c r="Z181" s="8"/>
      <c r="AA181" s="3"/>
      <c r="AB181" s="6">
        <v>2078</v>
      </c>
      <c r="AC181" s="8"/>
    </row>
    <row r="182" spans="2:29" x14ac:dyDescent="0.2">
      <c r="B182" s="6">
        <f t="shared" si="2"/>
        <v>2079</v>
      </c>
      <c r="C182" s="4"/>
      <c r="F182" s="3"/>
      <c r="G182" s="3"/>
      <c r="H182" s="6">
        <f t="shared" si="7"/>
        <v>2079</v>
      </c>
      <c r="I182" s="8"/>
      <c r="J182" s="3"/>
      <c r="K182" s="6">
        <f t="shared" si="8"/>
        <v>2079</v>
      </c>
      <c r="L182" s="8"/>
      <c r="M182" s="3"/>
      <c r="N182" s="6">
        <v>2079</v>
      </c>
      <c r="O182" s="8"/>
      <c r="P182" s="8"/>
      <c r="Q182" s="8"/>
      <c r="R182" s="8"/>
      <c r="S182" s="8"/>
      <c r="T182" s="3"/>
      <c r="U182" s="6">
        <v>2079</v>
      </c>
      <c r="V182" s="8"/>
      <c r="W182" s="3"/>
      <c r="X182" s="6">
        <v>2079</v>
      </c>
      <c r="Y182" s="8"/>
      <c r="Z182" s="8"/>
      <c r="AA182" s="3"/>
      <c r="AB182" s="6">
        <v>2079</v>
      </c>
      <c r="AC182" s="8"/>
    </row>
    <row r="183" spans="2:29" x14ac:dyDescent="0.2">
      <c r="B183" s="6">
        <f t="shared" si="2"/>
        <v>2080</v>
      </c>
      <c r="C183" s="4"/>
      <c r="F183" s="3"/>
      <c r="G183" s="3"/>
      <c r="H183" s="6">
        <f t="shared" si="7"/>
        <v>2080</v>
      </c>
      <c r="I183" s="8"/>
      <c r="J183" s="3"/>
      <c r="K183" s="6">
        <f t="shared" si="8"/>
        <v>2080</v>
      </c>
      <c r="L183" s="8"/>
      <c r="M183" s="3"/>
      <c r="N183" s="6">
        <v>2080</v>
      </c>
      <c r="O183" s="8"/>
      <c r="P183" s="8"/>
      <c r="Q183" s="8"/>
      <c r="R183" s="8"/>
      <c r="S183" s="8"/>
      <c r="T183" s="3"/>
      <c r="U183" s="6">
        <v>2080</v>
      </c>
      <c r="V183" s="8"/>
      <c r="W183" s="3"/>
      <c r="X183" s="6">
        <v>2080</v>
      </c>
      <c r="Y183" s="8"/>
      <c r="Z183" s="8"/>
      <c r="AA183" s="3"/>
      <c r="AB183" s="6">
        <v>2080</v>
      </c>
      <c r="AC183" s="8"/>
    </row>
  </sheetData>
  <mergeCells count="6">
    <mergeCell ref="U120:AC120"/>
    <mergeCell ref="R124:S124"/>
    <mergeCell ref="R122:S122"/>
    <mergeCell ref="B69:C69"/>
    <mergeCell ref="D69:E69"/>
    <mergeCell ref="F69:G69"/>
  </mergeCells>
  <dataValidations count="11">
    <dataValidation sqref="V127:V183 Y127:Z183 B108:F108 AC127:AC183 F127:F159 L127:L183 O127:S183 C31:D32 D29 C127:C183 B84:C84 C27:F27 I127 B93:C93 B96:D96 H99 J99 B102:C102 B86:B87 I156:I183 B70:G70 B73:E73 G73:H73 L73:M73 B105:E105 B99:F99 B117 B112:B113 B115"/>
    <dataValidation type="list" sqref="B25">
      <formula1>$Y$11:$Y$22</formula1>
    </dataValidation>
    <dataValidation type="list" allowBlank="1" showInputMessage="1" showErrorMessage="1" sqref="B42">
      <formula1>$AB$11:$AB$14</formula1>
    </dataValidation>
    <dataValidation type="list" allowBlank="1" showInputMessage="1" showErrorMessage="1" sqref="D56 H56 L93 L96 L99 L102 L105 L108">
      <formula1>$X$11:$X$12</formula1>
    </dataValidation>
    <dataValidation type="list" sqref="B79">
      <formula1>$Z$11:$Z$48</formula1>
    </dataValidation>
    <dataValidation type="list" sqref="B80:B82">
      <formula1>$AA$11:$AA$22</formula1>
    </dataValidation>
    <dataValidation type="list" sqref="C81">
      <formula1>$AE$11:$AE$21</formula1>
    </dataValidation>
    <dataValidation type="list" sqref="C82">
      <formula1>$AE$16:$AE$21</formula1>
    </dataValidation>
    <dataValidation type="whole" showErrorMessage="1" error="Enter a year between 1955 and 2010" sqref="C80">
      <formula1>1956</formula1>
      <formula2>2010</formula2>
    </dataValidation>
    <dataValidation type="list" showInputMessage="1" showErrorMessage="1" sqref="I9">
      <formula1>$R$24:$R$25</formula1>
    </dataValidation>
    <dataValidation type="whole" operator="greaterThanOrEqual" showInputMessage="1" showErrorMessage="1" error="Enter whole numbers 0 or greater" promptTitle="Enter whole numbers 0 or greater" sqref="F160:F176 I128:I155">
      <formula1>0</formula1>
      <formula2>0</formula2>
    </dataValidation>
  </dataValidations>
  <hyperlinks>
    <hyperlink ref="A17" r:id="rId1"/>
  </hyperlinks>
  <pageMargins left="0.78749999999999998" right="0.78749999999999998" top="1.05277777777778" bottom="1.05277777777778" header="0.78749999999999998" footer="0.78749999999999998"/>
  <pageSetup orientation="portrait" horizontalDpi="300" verticalDpi="300" r:id="rId2"/>
  <headerFooter>
    <oddHeader>&amp;C&amp;"Times New Roman,Regular"&amp;12&amp;A</oddHeader>
    <oddFooter>&amp;C&amp;"Times New Roman,Regular"&amp;12Page &amp;P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0" r:id="rId5" name="Check Box 12">
              <controlPr defaultSize="0" autoFill="0" autoLine="0" autoPict="0">
                <anchor moveWithCells="1">
                  <from>
                    <xdr:col>8</xdr:col>
                    <xdr:colOff>171450</xdr:colOff>
                    <xdr:row>36</xdr:row>
                    <xdr:rowOff>9525</xdr:rowOff>
                  </from>
                  <to>
                    <xdr:col>9</xdr:col>
                    <xdr:colOff>161925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6" name="Check Box 13">
              <controlPr defaultSize="0" autoFill="0" autoLine="0" autoPict="0">
                <anchor moveWithCells="1">
                  <from>
                    <xdr:col>8</xdr:col>
                    <xdr:colOff>171450</xdr:colOff>
                    <xdr:row>38</xdr:row>
                    <xdr:rowOff>9525</xdr:rowOff>
                  </from>
                  <to>
                    <xdr:col>9</xdr:col>
                    <xdr:colOff>266700</xdr:colOff>
                    <xdr:row>38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7" name="Check Box 14">
              <controlPr defaultSize="0" autoFill="0" autoLine="0" autoPict="0">
                <anchor moveWithCells="1">
                  <from>
                    <xdr:col>8</xdr:col>
                    <xdr:colOff>171450</xdr:colOff>
                    <xdr:row>41</xdr:row>
                    <xdr:rowOff>9525</xdr:rowOff>
                  </from>
                  <to>
                    <xdr:col>9</xdr:col>
                    <xdr:colOff>209550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8" name="Check Box 15">
              <controlPr defaultSize="0" autoFill="0" autoLine="0" autoPict="0">
                <anchor moveWithCells="1">
                  <from>
                    <xdr:col>8</xdr:col>
                    <xdr:colOff>171450</xdr:colOff>
                    <xdr:row>42</xdr:row>
                    <xdr:rowOff>152400</xdr:rowOff>
                  </from>
                  <to>
                    <xdr:col>9</xdr:col>
                    <xdr:colOff>152400</xdr:colOff>
                    <xdr:row>44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S120"/>
  <sheetViews>
    <sheetView zoomScaleNormal="100" workbookViewId="0">
      <selection activeCell="F14" sqref="F14"/>
    </sheetView>
  </sheetViews>
  <sheetFormatPr defaultColWidth="11.5703125" defaultRowHeight="12.75" x14ac:dyDescent="0.2"/>
  <cols>
    <col min="1" max="1" width="22.42578125" customWidth="1"/>
    <col min="3" max="3" width="10.7109375" customWidth="1"/>
    <col min="4" max="4" width="10.5703125" customWidth="1"/>
    <col min="6" max="6" width="11.140625" customWidth="1"/>
    <col min="8" max="8" width="13" customWidth="1"/>
    <col min="9" max="9" width="11.140625" customWidth="1"/>
    <col min="11" max="11" width="9.42578125" customWidth="1"/>
    <col min="14" max="14" width="14.140625" customWidth="1"/>
    <col min="18" max="18" width="14.42578125" customWidth="1"/>
  </cols>
  <sheetData>
    <row r="1" spans="1:15" ht="15.75" x14ac:dyDescent="0.25">
      <c r="A1" s="9" t="s">
        <v>62</v>
      </c>
    </row>
    <row r="2" spans="1:15" x14ac:dyDescent="0.2">
      <c r="A2" s="19"/>
    </row>
    <row r="4" spans="1:15" x14ac:dyDescent="0.2">
      <c r="A4" t="s">
        <v>101</v>
      </c>
    </row>
    <row r="5" spans="1:15" x14ac:dyDescent="0.2">
      <c r="A5" t="s">
        <v>102</v>
      </c>
    </row>
    <row r="6" spans="1:15" x14ac:dyDescent="0.2">
      <c r="A6" t="s">
        <v>103</v>
      </c>
    </row>
    <row r="7" spans="1:15" x14ac:dyDescent="0.2">
      <c r="A7" t="s">
        <v>104</v>
      </c>
    </row>
    <row r="8" spans="1:15" x14ac:dyDescent="0.2">
      <c r="A8" t="s">
        <v>63</v>
      </c>
      <c r="O8" s="2"/>
    </row>
    <row r="9" spans="1:15" x14ac:dyDescent="0.2">
      <c r="A9" t="s">
        <v>146</v>
      </c>
    </row>
    <row r="11" spans="1:15" x14ac:dyDescent="0.2">
      <c r="A11" t="s">
        <v>86</v>
      </c>
      <c r="B11" t="s">
        <v>86</v>
      </c>
      <c r="C11" t="s">
        <v>86</v>
      </c>
      <c r="D11" t="s">
        <v>86</v>
      </c>
      <c r="E11" t="s">
        <v>86</v>
      </c>
      <c r="F11" t="s">
        <v>86</v>
      </c>
      <c r="G11" t="s">
        <v>86</v>
      </c>
      <c r="H11" t="s">
        <v>86</v>
      </c>
      <c r="I11" t="s">
        <v>86</v>
      </c>
      <c r="J11" t="s">
        <v>86</v>
      </c>
      <c r="K11" t="s">
        <v>86</v>
      </c>
      <c r="L11" t="s">
        <v>86</v>
      </c>
    </row>
    <row r="12" spans="1:15" x14ac:dyDescent="0.2">
      <c r="L12" s="2"/>
    </row>
    <row r="13" spans="1:15" x14ac:dyDescent="0.2">
      <c r="A13" t="s">
        <v>79</v>
      </c>
      <c r="B13" t="s">
        <v>83</v>
      </c>
      <c r="C13" s="17"/>
      <c r="D13" s="2" t="s">
        <v>85</v>
      </c>
      <c r="L13" s="2"/>
    </row>
    <row r="14" spans="1:15" x14ac:dyDescent="0.2">
      <c r="L14" s="2"/>
    </row>
    <row r="15" spans="1:15" x14ac:dyDescent="0.2">
      <c r="A15" t="s">
        <v>5</v>
      </c>
      <c r="B15" s="28">
        <v>40</v>
      </c>
      <c r="C15" s="18"/>
    </row>
    <row r="16" spans="1:15" x14ac:dyDescent="0.2">
      <c r="A16" t="s">
        <v>6</v>
      </c>
      <c r="B16" s="28" t="s">
        <v>125</v>
      </c>
      <c r="C16" s="15">
        <v>1992</v>
      </c>
      <c r="D16" s="2"/>
    </row>
    <row r="17" spans="1:12" x14ac:dyDescent="0.2">
      <c r="A17" t="s">
        <v>7</v>
      </c>
      <c r="B17" s="28" t="s">
        <v>127</v>
      </c>
      <c r="C17" s="30">
        <v>2057</v>
      </c>
      <c r="D17" s="2" t="s">
        <v>142</v>
      </c>
    </row>
    <row r="18" spans="1:12" x14ac:dyDescent="0.2">
      <c r="A18" t="s">
        <v>8</v>
      </c>
      <c r="B18" s="28" t="s">
        <v>127</v>
      </c>
      <c r="C18" s="30">
        <v>2057</v>
      </c>
      <c r="D18" s="2" t="s">
        <v>142</v>
      </c>
    </row>
    <row r="19" spans="1:12" x14ac:dyDescent="0.2">
      <c r="D19" s="2"/>
    </row>
    <row r="20" spans="1:12" x14ac:dyDescent="0.2">
      <c r="A20" t="s">
        <v>9</v>
      </c>
      <c r="B20" s="15">
        <v>2015</v>
      </c>
      <c r="C20" s="15">
        <v>2025</v>
      </c>
      <c r="D20" s="2" t="s">
        <v>100</v>
      </c>
    </row>
    <row r="22" spans="1:12" x14ac:dyDescent="0.2">
      <c r="A22" t="s">
        <v>10</v>
      </c>
      <c r="B22" s="15">
        <v>2081</v>
      </c>
    </row>
    <row r="25" spans="1:12" x14ac:dyDescent="0.2">
      <c r="A25" t="s">
        <v>11</v>
      </c>
    </row>
    <row r="26" spans="1:12" x14ac:dyDescent="0.2">
      <c r="A26" t="s">
        <v>12</v>
      </c>
      <c r="L26" t="s">
        <v>105</v>
      </c>
    </row>
    <row r="27" spans="1:12" x14ac:dyDescent="0.2">
      <c r="L27" t="s">
        <v>139</v>
      </c>
    </row>
    <row r="28" spans="1:12" x14ac:dyDescent="0.2">
      <c r="A28" t="s">
        <v>13</v>
      </c>
      <c r="B28" t="s">
        <v>14</v>
      </c>
      <c r="C28" t="s">
        <v>88</v>
      </c>
    </row>
    <row r="29" spans="1:12" x14ac:dyDescent="0.2">
      <c r="B29" s="8"/>
      <c r="C29" s="16">
        <v>0.06</v>
      </c>
      <c r="L29" s="28" t="s">
        <v>106</v>
      </c>
    </row>
    <row r="31" spans="1:12" x14ac:dyDescent="0.2">
      <c r="A31" t="s">
        <v>15</v>
      </c>
      <c r="B31" t="s">
        <v>14</v>
      </c>
      <c r="C31" t="s">
        <v>88</v>
      </c>
      <c r="D31" t="s">
        <v>50</v>
      </c>
    </row>
    <row r="32" spans="1:12" x14ac:dyDescent="0.2">
      <c r="B32" s="8"/>
      <c r="C32" s="16">
        <v>0.06</v>
      </c>
      <c r="D32" s="8"/>
      <c r="L32" s="28" t="s">
        <v>106</v>
      </c>
    </row>
    <row r="34" spans="1:12" x14ac:dyDescent="0.2">
      <c r="A34" t="s">
        <v>17</v>
      </c>
      <c r="B34" t="s">
        <v>14</v>
      </c>
      <c r="C34" t="s">
        <v>89</v>
      </c>
      <c r="D34" t="s">
        <v>211</v>
      </c>
      <c r="E34" t="s">
        <v>90</v>
      </c>
      <c r="F34" t="s">
        <v>18</v>
      </c>
      <c r="H34" t="s">
        <v>51</v>
      </c>
      <c r="J34" t="s">
        <v>19</v>
      </c>
    </row>
    <row r="35" spans="1:12" x14ac:dyDescent="0.2">
      <c r="B35" s="8"/>
      <c r="C35" s="16">
        <v>0.06</v>
      </c>
      <c r="D35" s="123">
        <v>66</v>
      </c>
      <c r="E35" s="16">
        <v>0.06</v>
      </c>
      <c r="F35" s="16"/>
      <c r="H35" s="8">
        <v>26000</v>
      </c>
      <c r="J35" s="8"/>
      <c r="L35" s="28" t="s">
        <v>106</v>
      </c>
    </row>
    <row r="37" spans="1:12" x14ac:dyDescent="0.2">
      <c r="A37" t="s">
        <v>20</v>
      </c>
      <c r="B37" t="s">
        <v>14</v>
      </c>
      <c r="C37" t="s">
        <v>88</v>
      </c>
    </row>
    <row r="38" spans="1:12" x14ac:dyDescent="0.2">
      <c r="B38" s="8"/>
      <c r="C38" s="16"/>
      <c r="L38" s="28" t="s">
        <v>106</v>
      </c>
    </row>
    <row r="40" spans="1:12" x14ac:dyDescent="0.2">
      <c r="A40" t="s">
        <v>21</v>
      </c>
      <c r="B40" t="s">
        <v>14</v>
      </c>
      <c r="C40" t="s">
        <v>91</v>
      </c>
      <c r="D40" t="s">
        <v>212</v>
      </c>
      <c r="E40" t="s">
        <v>90</v>
      </c>
    </row>
    <row r="41" spans="1:12" x14ac:dyDescent="0.2">
      <c r="B41" s="8"/>
      <c r="C41" s="16"/>
      <c r="D41" s="123"/>
      <c r="E41" s="16"/>
      <c r="L41" s="28" t="s">
        <v>106</v>
      </c>
    </row>
    <row r="43" spans="1:12" x14ac:dyDescent="0.2">
      <c r="A43" t="s">
        <v>22</v>
      </c>
      <c r="B43" t="s">
        <v>14</v>
      </c>
      <c r="C43" t="s">
        <v>92</v>
      </c>
      <c r="D43" t="s">
        <v>213</v>
      </c>
      <c r="E43" t="s">
        <v>90</v>
      </c>
      <c r="F43" t="s">
        <v>18</v>
      </c>
    </row>
    <row r="44" spans="1:12" x14ac:dyDescent="0.2">
      <c r="B44" s="8"/>
      <c r="C44" s="16"/>
      <c r="D44" s="1"/>
      <c r="E44" s="16"/>
      <c r="F44" s="4"/>
      <c r="L44" s="28" t="s">
        <v>106</v>
      </c>
    </row>
    <row r="46" spans="1:12" x14ac:dyDescent="0.2">
      <c r="A46" t="s">
        <v>151</v>
      </c>
      <c r="B46" t="s">
        <v>14</v>
      </c>
      <c r="C46" t="s">
        <v>91</v>
      </c>
      <c r="D46" t="s">
        <v>144</v>
      </c>
      <c r="E46" t="s">
        <v>90</v>
      </c>
    </row>
    <row r="47" spans="1:12" x14ac:dyDescent="0.2">
      <c r="B47" s="8"/>
      <c r="C47" s="16"/>
      <c r="D47" s="1"/>
      <c r="E47" s="16"/>
      <c r="L47" s="28" t="s">
        <v>106</v>
      </c>
    </row>
    <row r="49" spans="1:19" ht="20.25" customHeight="1" x14ac:dyDescent="0.2">
      <c r="A49" s="21" t="s">
        <v>36</v>
      </c>
    </row>
    <row r="50" spans="1:19" x14ac:dyDescent="0.2">
      <c r="A50" t="s">
        <v>214</v>
      </c>
      <c r="B50" s="8"/>
      <c r="D50" t="s">
        <v>215</v>
      </c>
      <c r="F50" s="16"/>
      <c r="H50" t="s">
        <v>216</v>
      </c>
      <c r="J50" s="15"/>
    </row>
    <row r="51" spans="1:19" x14ac:dyDescent="0.2">
      <c r="A51" t="s">
        <v>217</v>
      </c>
      <c r="B51" s="8"/>
    </row>
    <row r="53" spans="1:19" x14ac:dyDescent="0.2">
      <c r="A53" t="s">
        <v>218</v>
      </c>
      <c r="B53" s="16"/>
      <c r="C53" s="2"/>
      <c r="D53" t="s">
        <v>219</v>
      </c>
      <c r="F53" s="16"/>
    </row>
    <row r="55" spans="1:19" x14ac:dyDescent="0.2">
      <c r="A55" t="s">
        <v>220</v>
      </c>
      <c r="B55" s="16"/>
      <c r="C55" s="114"/>
      <c r="D55" t="s">
        <v>223</v>
      </c>
      <c r="F55" s="16"/>
      <c r="G55" s="2" t="s">
        <v>222</v>
      </c>
    </row>
    <row r="56" spans="1:19" ht="13.5" thickBot="1" x14ac:dyDescent="0.25"/>
    <row r="57" spans="1:19" ht="18.75" thickBot="1" x14ac:dyDescent="0.25">
      <c r="A57" s="20" t="s">
        <v>98</v>
      </c>
      <c r="D57" t="s">
        <v>37</v>
      </c>
      <c r="H57" t="s">
        <v>37</v>
      </c>
      <c r="K57" s="115" t="s">
        <v>93</v>
      </c>
      <c r="L57" s="116"/>
      <c r="M57" s="116"/>
      <c r="N57" s="116"/>
      <c r="O57" s="116"/>
      <c r="P57" s="116"/>
      <c r="Q57" s="116"/>
      <c r="R57" s="116"/>
      <c r="S57" s="117"/>
    </row>
    <row r="59" spans="1:19" x14ac:dyDescent="0.2">
      <c r="B59" s="5" t="s">
        <v>71</v>
      </c>
      <c r="E59" s="5" t="s">
        <v>72</v>
      </c>
      <c r="H59" s="5" t="s">
        <v>38</v>
      </c>
    </row>
    <row r="60" spans="1:19" x14ac:dyDescent="0.2">
      <c r="B60" s="5" t="s">
        <v>55</v>
      </c>
      <c r="E60" s="5" t="s">
        <v>39</v>
      </c>
      <c r="H60" s="5" t="s">
        <v>40</v>
      </c>
      <c r="K60" t="s">
        <v>42</v>
      </c>
      <c r="N60" t="s">
        <v>43</v>
      </c>
      <c r="R60" t="s">
        <v>44</v>
      </c>
    </row>
    <row r="61" spans="1:19" x14ac:dyDescent="0.2">
      <c r="E61" s="5"/>
      <c r="H61" s="2" t="s">
        <v>140</v>
      </c>
    </row>
    <row r="63" spans="1:19" x14ac:dyDescent="0.2">
      <c r="B63" s="6" t="s">
        <v>45</v>
      </c>
      <c r="C63" s="14" t="s">
        <v>46</v>
      </c>
      <c r="E63" s="6" t="s">
        <v>45</v>
      </c>
      <c r="F63" s="14" t="s">
        <v>46</v>
      </c>
      <c r="H63" s="6" t="s">
        <v>45</v>
      </c>
      <c r="I63" s="14" t="s">
        <v>46</v>
      </c>
      <c r="K63" s="6" t="s">
        <v>45</v>
      </c>
      <c r="L63" s="3" t="s">
        <v>46</v>
      </c>
      <c r="N63" s="6" t="s">
        <v>45</v>
      </c>
      <c r="O63" s="3" t="s">
        <v>48</v>
      </c>
      <c r="P63" s="3" t="s">
        <v>49</v>
      </c>
      <c r="R63" s="6" t="s">
        <v>45</v>
      </c>
      <c r="S63" s="3" t="s">
        <v>47</v>
      </c>
    </row>
    <row r="64" spans="1:19" x14ac:dyDescent="0.2">
      <c r="B64" s="6">
        <v>1975</v>
      </c>
      <c r="C64" s="8"/>
      <c r="D64" s="14"/>
      <c r="E64" s="6">
        <v>2024</v>
      </c>
      <c r="F64" s="8">
        <v>55000</v>
      </c>
      <c r="G64" s="14"/>
      <c r="H64" s="6">
        <v>2024</v>
      </c>
      <c r="I64" s="37">
        <v>0</v>
      </c>
      <c r="K64" s="6">
        <v>2024</v>
      </c>
      <c r="L64" s="8"/>
      <c r="N64" s="6">
        <v>2024</v>
      </c>
      <c r="O64" s="8"/>
      <c r="P64" s="8"/>
      <c r="R64" s="6">
        <v>2024</v>
      </c>
      <c r="S64" s="8"/>
    </row>
    <row r="65" spans="2:19" x14ac:dyDescent="0.2">
      <c r="B65" s="6">
        <f t="shared" ref="B65:B112" si="0">B64+1</f>
        <v>1976</v>
      </c>
      <c r="C65" s="8"/>
      <c r="D65" s="14"/>
      <c r="E65" s="6">
        <f t="shared" ref="E65:E96" si="1">E64+1</f>
        <v>2025</v>
      </c>
      <c r="F65" s="8">
        <v>56000</v>
      </c>
      <c r="G65" s="14"/>
      <c r="H65" s="6">
        <f t="shared" ref="H65:H96" si="2">H64+1</f>
        <v>2025</v>
      </c>
      <c r="I65" s="37">
        <v>0</v>
      </c>
      <c r="K65" s="6">
        <v>2025</v>
      </c>
      <c r="L65" s="8"/>
      <c r="N65" s="6">
        <v>2025</v>
      </c>
      <c r="O65" s="8"/>
      <c r="P65" s="8"/>
      <c r="R65" s="6">
        <v>2025</v>
      </c>
      <c r="S65" s="8"/>
    </row>
    <row r="66" spans="2:19" x14ac:dyDescent="0.2">
      <c r="B66" s="6">
        <f t="shared" si="0"/>
        <v>1977</v>
      </c>
      <c r="C66" s="8"/>
      <c r="D66" s="14"/>
      <c r="E66" s="6">
        <f t="shared" si="1"/>
        <v>2026</v>
      </c>
      <c r="F66" s="8">
        <v>57000</v>
      </c>
      <c r="G66" s="14"/>
      <c r="H66" s="6">
        <f t="shared" si="2"/>
        <v>2026</v>
      </c>
      <c r="I66" s="37">
        <v>57000</v>
      </c>
      <c r="K66" s="6">
        <v>2026</v>
      </c>
      <c r="L66" s="8"/>
      <c r="N66" s="6">
        <v>2026</v>
      </c>
      <c r="O66" s="8"/>
      <c r="P66" s="8"/>
      <c r="R66" s="6">
        <v>2026</v>
      </c>
      <c r="S66" s="8"/>
    </row>
    <row r="67" spans="2:19" x14ac:dyDescent="0.2">
      <c r="B67" s="6">
        <f t="shared" si="0"/>
        <v>1978</v>
      </c>
      <c r="C67" s="8"/>
      <c r="D67" s="14"/>
      <c r="E67" s="6">
        <f t="shared" si="1"/>
        <v>2027</v>
      </c>
      <c r="F67" s="8">
        <v>58000</v>
      </c>
      <c r="G67" s="14"/>
      <c r="H67" s="6">
        <f t="shared" si="2"/>
        <v>2027</v>
      </c>
      <c r="I67" s="37">
        <f>ROUND(I66*1.03,0)</f>
        <v>58710</v>
      </c>
      <c r="K67" s="6">
        <v>2027</v>
      </c>
      <c r="L67" s="8"/>
      <c r="N67" s="6">
        <v>2027</v>
      </c>
      <c r="O67" s="8"/>
      <c r="P67" s="8"/>
      <c r="R67" s="6">
        <v>2027</v>
      </c>
      <c r="S67" s="8"/>
    </row>
    <row r="68" spans="2:19" x14ac:dyDescent="0.2">
      <c r="B68" s="6">
        <f t="shared" si="0"/>
        <v>1979</v>
      </c>
      <c r="C68" s="8"/>
      <c r="D68" s="14"/>
      <c r="E68" s="6">
        <f t="shared" si="1"/>
        <v>2028</v>
      </c>
      <c r="F68" s="8">
        <v>59000</v>
      </c>
      <c r="G68" s="14"/>
      <c r="H68" s="6">
        <f t="shared" si="2"/>
        <v>2028</v>
      </c>
      <c r="I68" s="37">
        <f t="shared" ref="I68:I96" si="3">ROUND(I67*1.03,0)</f>
        <v>60471</v>
      </c>
      <c r="K68" s="6">
        <v>2028</v>
      </c>
      <c r="L68" s="8"/>
      <c r="N68" s="6">
        <v>2028</v>
      </c>
      <c r="O68" s="8"/>
      <c r="P68" s="8"/>
      <c r="R68" s="6">
        <v>2028</v>
      </c>
      <c r="S68" s="8"/>
    </row>
    <row r="69" spans="2:19" x14ac:dyDescent="0.2">
      <c r="B69" s="6">
        <f t="shared" si="0"/>
        <v>1980</v>
      </c>
      <c r="C69" s="8"/>
      <c r="D69" s="14"/>
      <c r="E69" s="6">
        <f t="shared" si="1"/>
        <v>2029</v>
      </c>
      <c r="F69" s="8">
        <v>60000</v>
      </c>
      <c r="G69" s="14"/>
      <c r="H69" s="6">
        <f t="shared" si="2"/>
        <v>2029</v>
      </c>
      <c r="I69" s="37">
        <f t="shared" si="3"/>
        <v>62285</v>
      </c>
      <c r="K69" s="6">
        <v>2029</v>
      </c>
      <c r="L69" s="8"/>
      <c r="N69" s="6">
        <v>2029</v>
      </c>
      <c r="O69" s="8"/>
      <c r="P69" s="8"/>
      <c r="R69" s="6">
        <v>2029</v>
      </c>
      <c r="S69" s="8"/>
    </row>
    <row r="70" spans="2:19" x14ac:dyDescent="0.2">
      <c r="B70" s="6">
        <f t="shared" si="0"/>
        <v>1981</v>
      </c>
      <c r="C70" s="8"/>
      <c r="D70" s="14"/>
      <c r="E70" s="6">
        <f t="shared" si="1"/>
        <v>2030</v>
      </c>
      <c r="F70" s="8">
        <v>61000</v>
      </c>
      <c r="G70" s="14"/>
      <c r="H70" s="6">
        <f t="shared" si="2"/>
        <v>2030</v>
      </c>
      <c r="I70" s="37">
        <f t="shared" si="3"/>
        <v>64154</v>
      </c>
      <c r="K70" s="6">
        <v>2030</v>
      </c>
      <c r="L70" s="8"/>
      <c r="N70" s="6">
        <v>2030</v>
      </c>
      <c r="O70" s="8"/>
      <c r="P70" s="8"/>
      <c r="R70" s="6">
        <v>2030</v>
      </c>
      <c r="S70" s="8"/>
    </row>
    <row r="71" spans="2:19" x14ac:dyDescent="0.2">
      <c r="B71" s="6">
        <f t="shared" si="0"/>
        <v>1982</v>
      </c>
      <c r="C71" s="8"/>
      <c r="D71" s="14"/>
      <c r="E71" s="6">
        <f t="shared" si="1"/>
        <v>2031</v>
      </c>
      <c r="F71" s="8">
        <v>62000</v>
      </c>
      <c r="G71" s="14"/>
      <c r="H71" s="6">
        <f t="shared" si="2"/>
        <v>2031</v>
      </c>
      <c r="I71" s="37">
        <f t="shared" si="3"/>
        <v>66079</v>
      </c>
      <c r="K71" s="6">
        <v>2031</v>
      </c>
      <c r="L71" s="8"/>
      <c r="N71" s="6">
        <v>2031</v>
      </c>
      <c r="O71" s="8"/>
      <c r="P71" s="8"/>
      <c r="R71" s="6">
        <v>2031</v>
      </c>
      <c r="S71" s="8"/>
    </row>
    <row r="72" spans="2:19" x14ac:dyDescent="0.2">
      <c r="B72" s="6">
        <f t="shared" si="0"/>
        <v>1983</v>
      </c>
      <c r="C72" s="8"/>
      <c r="D72" s="14"/>
      <c r="E72" s="6">
        <f t="shared" si="1"/>
        <v>2032</v>
      </c>
      <c r="F72" s="8">
        <v>63000</v>
      </c>
      <c r="G72" s="14"/>
      <c r="H72" s="6">
        <f t="shared" si="2"/>
        <v>2032</v>
      </c>
      <c r="I72" s="37">
        <f t="shared" si="3"/>
        <v>68061</v>
      </c>
      <c r="K72" s="6">
        <v>2032</v>
      </c>
      <c r="L72" s="8"/>
      <c r="N72" s="6">
        <v>2032</v>
      </c>
      <c r="O72" s="8"/>
      <c r="P72" s="8"/>
      <c r="R72" s="6">
        <v>2032</v>
      </c>
      <c r="S72" s="8"/>
    </row>
    <row r="73" spans="2:19" x14ac:dyDescent="0.2">
      <c r="B73" s="6">
        <f t="shared" si="0"/>
        <v>1984</v>
      </c>
      <c r="C73" s="8"/>
      <c r="D73" s="14"/>
      <c r="E73" s="6">
        <f t="shared" si="1"/>
        <v>2033</v>
      </c>
      <c r="F73" s="8">
        <v>64000</v>
      </c>
      <c r="G73" s="14"/>
      <c r="H73" s="6">
        <f t="shared" si="2"/>
        <v>2033</v>
      </c>
      <c r="I73" s="37">
        <f t="shared" si="3"/>
        <v>70103</v>
      </c>
      <c r="K73" s="6">
        <v>2033</v>
      </c>
      <c r="L73" s="8"/>
      <c r="N73" s="6">
        <v>2033</v>
      </c>
      <c r="O73" s="8"/>
      <c r="P73" s="8"/>
      <c r="R73" s="6">
        <v>2033</v>
      </c>
      <c r="S73" s="8"/>
    </row>
    <row r="74" spans="2:19" x14ac:dyDescent="0.2">
      <c r="B74" s="6">
        <f t="shared" si="0"/>
        <v>1985</v>
      </c>
      <c r="C74" s="8"/>
      <c r="D74" s="14"/>
      <c r="E74" s="6">
        <f t="shared" si="1"/>
        <v>2034</v>
      </c>
      <c r="F74" s="8">
        <v>65000</v>
      </c>
      <c r="G74" s="14"/>
      <c r="H74" s="6">
        <f t="shared" si="2"/>
        <v>2034</v>
      </c>
      <c r="I74" s="37">
        <f t="shared" si="3"/>
        <v>72206</v>
      </c>
      <c r="K74" s="6">
        <v>2034</v>
      </c>
      <c r="L74" s="8"/>
      <c r="N74" s="6">
        <v>2034</v>
      </c>
      <c r="O74" s="8"/>
      <c r="P74" s="8"/>
      <c r="R74" s="6">
        <v>2034</v>
      </c>
      <c r="S74" s="8"/>
    </row>
    <row r="75" spans="2:19" x14ac:dyDescent="0.2">
      <c r="B75" s="6">
        <f t="shared" si="0"/>
        <v>1986</v>
      </c>
      <c r="C75" s="8"/>
      <c r="D75" s="14"/>
      <c r="E75" s="6">
        <f t="shared" si="1"/>
        <v>2035</v>
      </c>
      <c r="F75" s="8">
        <v>66000</v>
      </c>
      <c r="G75" s="14"/>
      <c r="H75" s="6">
        <f t="shared" si="2"/>
        <v>2035</v>
      </c>
      <c r="I75" s="37">
        <f t="shared" si="3"/>
        <v>74372</v>
      </c>
      <c r="K75" s="6">
        <v>2035</v>
      </c>
      <c r="L75" s="8"/>
      <c r="N75" s="6">
        <v>2035</v>
      </c>
      <c r="O75" s="8"/>
      <c r="P75" s="8"/>
      <c r="R75" s="6">
        <v>2035</v>
      </c>
      <c r="S75" s="8"/>
    </row>
    <row r="76" spans="2:19" x14ac:dyDescent="0.2">
      <c r="B76" s="6">
        <f t="shared" si="0"/>
        <v>1987</v>
      </c>
      <c r="C76" s="8"/>
      <c r="D76" s="14"/>
      <c r="E76" s="6">
        <f t="shared" si="1"/>
        <v>2036</v>
      </c>
      <c r="F76" s="8">
        <v>67000</v>
      </c>
      <c r="G76" s="14"/>
      <c r="H76" s="6">
        <f t="shared" si="2"/>
        <v>2036</v>
      </c>
      <c r="I76" s="37">
        <f t="shared" si="3"/>
        <v>76603</v>
      </c>
      <c r="K76" s="6">
        <v>2036</v>
      </c>
      <c r="L76" s="8"/>
      <c r="N76" s="6">
        <v>2036</v>
      </c>
      <c r="O76" s="8"/>
      <c r="P76" s="8"/>
      <c r="R76" s="6">
        <v>2036</v>
      </c>
      <c r="S76" s="8"/>
    </row>
    <row r="77" spans="2:19" x14ac:dyDescent="0.2">
      <c r="B77" s="6">
        <f t="shared" si="0"/>
        <v>1988</v>
      </c>
      <c r="C77" s="8"/>
      <c r="D77" s="14"/>
      <c r="E77" s="6">
        <f t="shared" si="1"/>
        <v>2037</v>
      </c>
      <c r="F77" s="8"/>
      <c r="G77" s="14"/>
      <c r="H77" s="6">
        <f t="shared" si="2"/>
        <v>2037</v>
      </c>
      <c r="I77" s="37">
        <f t="shared" si="3"/>
        <v>78901</v>
      </c>
      <c r="K77" s="6">
        <v>2037</v>
      </c>
      <c r="L77" s="8"/>
      <c r="N77" s="6">
        <v>2037</v>
      </c>
      <c r="O77" s="8"/>
      <c r="P77" s="8"/>
      <c r="R77" s="6">
        <v>2037</v>
      </c>
      <c r="S77" s="8"/>
    </row>
    <row r="78" spans="2:19" x14ac:dyDescent="0.2">
      <c r="B78" s="6">
        <f t="shared" si="0"/>
        <v>1989</v>
      </c>
      <c r="C78" s="8"/>
      <c r="D78" s="14"/>
      <c r="E78" s="6">
        <f t="shared" si="1"/>
        <v>2038</v>
      </c>
      <c r="F78" s="8"/>
      <c r="G78" s="14"/>
      <c r="H78" s="6">
        <f t="shared" si="2"/>
        <v>2038</v>
      </c>
      <c r="I78" s="37">
        <f t="shared" si="3"/>
        <v>81268</v>
      </c>
      <c r="K78" s="6">
        <v>2038</v>
      </c>
      <c r="L78" s="8"/>
      <c r="N78" s="6">
        <v>2038</v>
      </c>
      <c r="O78" s="8"/>
      <c r="P78" s="8"/>
      <c r="R78" s="6">
        <v>2038</v>
      </c>
      <c r="S78" s="8"/>
    </row>
    <row r="79" spans="2:19" x14ac:dyDescent="0.2">
      <c r="B79" s="6">
        <f t="shared" si="0"/>
        <v>1990</v>
      </c>
      <c r="C79" s="8"/>
      <c r="D79" s="14"/>
      <c r="E79" s="6">
        <f t="shared" si="1"/>
        <v>2039</v>
      </c>
      <c r="F79" s="8"/>
      <c r="G79" s="14"/>
      <c r="H79" s="6">
        <f t="shared" si="2"/>
        <v>2039</v>
      </c>
      <c r="I79" s="37">
        <f t="shared" si="3"/>
        <v>83706</v>
      </c>
      <c r="K79" s="6">
        <v>2039</v>
      </c>
      <c r="L79" s="8"/>
      <c r="N79" s="6">
        <v>2039</v>
      </c>
      <c r="O79" s="8"/>
      <c r="P79" s="8"/>
      <c r="R79" s="6">
        <v>2039</v>
      </c>
      <c r="S79" s="8"/>
    </row>
    <row r="80" spans="2:19" x14ac:dyDescent="0.2">
      <c r="B80" s="6">
        <f t="shared" si="0"/>
        <v>1991</v>
      </c>
      <c r="C80" s="8"/>
      <c r="D80" s="14"/>
      <c r="E80" s="6">
        <f t="shared" si="1"/>
        <v>2040</v>
      </c>
      <c r="F80" s="8"/>
      <c r="G80" s="14"/>
      <c r="H80" s="6">
        <f t="shared" si="2"/>
        <v>2040</v>
      </c>
      <c r="I80" s="37">
        <f t="shared" si="3"/>
        <v>86217</v>
      </c>
      <c r="K80" s="6">
        <v>2040</v>
      </c>
      <c r="L80" s="8"/>
      <c r="N80" s="6">
        <v>2040</v>
      </c>
      <c r="O80" s="8"/>
      <c r="P80" s="8"/>
      <c r="R80" s="6">
        <v>2040</v>
      </c>
      <c r="S80" s="8"/>
    </row>
    <row r="81" spans="2:19" x14ac:dyDescent="0.2">
      <c r="B81" s="6">
        <f t="shared" si="0"/>
        <v>1992</v>
      </c>
      <c r="C81" s="8"/>
      <c r="D81" s="14"/>
      <c r="E81" s="6">
        <f t="shared" si="1"/>
        <v>2041</v>
      </c>
      <c r="F81" s="8"/>
      <c r="G81" s="14"/>
      <c r="H81" s="6">
        <f t="shared" si="2"/>
        <v>2041</v>
      </c>
      <c r="I81" s="37">
        <f t="shared" si="3"/>
        <v>88804</v>
      </c>
      <c r="K81" s="6">
        <v>2041</v>
      </c>
      <c r="L81" s="8"/>
      <c r="N81" s="6">
        <v>2041</v>
      </c>
      <c r="O81" s="8"/>
      <c r="P81" s="8"/>
      <c r="R81" s="6">
        <v>2041</v>
      </c>
      <c r="S81" s="8"/>
    </row>
    <row r="82" spans="2:19" x14ac:dyDescent="0.2">
      <c r="B82" s="6">
        <f t="shared" si="0"/>
        <v>1993</v>
      </c>
      <c r="C82" s="8"/>
      <c r="D82" s="14"/>
      <c r="E82" s="6">
        <f t="shared" si="1"/>
        <v>2042</v>
      </c>
      <c r="F82" s="8"/>
      <c r="G82" s="14"/>
      <c r="H82" s="6">
        <f t="shared" si="2"/>
        <v>2042</v>
      </c>
      <c r="I82" s="37">
        <f t="shared" si="3"/>
        <v>91468</v>
      </c>
      <c r="K82" s="6">
        <v>2042</v>
      </c>
      <c r="L82" s="8"/>
      <c r="N82" s="6">
        <v>2042</v>
      </c>
      <c r="O82" s="8"/>
      <c r="P82" s="8"/>
      <c r="R82" s="6">
        <v>2042</v>
      </c>
      <c r="S82" s="8"/>
    </row>
    <row r="83" spans="2:19" x14ac:dyDescent="0.2">
      <c r="B83" s="6">
        <f t="shared" si="0"/>
        <v>1994</v>
      </c>
      <c r="C83" s="8"/>
      <c r="D83" s="14"/>
      <c r="E83" s="6">
        <f t="shared" si="1"/>
        <v>2043</v>
      </c>
      <c r="F83" s="8"/>
      <c r="G83" s="14"/>
      <c r="H83" s="6">
        <f t="shared" si="2"/>
        <v>2043</v>
      </c>
      <c r="I83" s="37">
        <f t="shared" si="3"/>
        <v>94212</v>
      </c>
      <c r="K83" s="6">
        <v>2043</v>
      </c>
      <c r="L83" s="8"/>
      <c r="N83" s="6">
        <v>2043</v>
      </c>
      <c r="O83" s="8"/>
      <c r="P83" s="8"/>
      <c r="R83" s="6">
        <v>2043</v>
      </c>
      <c r="S83" s="8"/>
    </row>
    <row r="84" spans="2:19" x14ac:dyDescent="0.2">
      <c r="B84" s="6">
        <f t="shared" si="0"/>
        <v>1995</v>
      </c>
      <c r="C84" s="8"/>
      <c r="D84" s="14"/>
      <c r="E84" s="6">
        <f t="shared" si="1"/>
        <v>2044</v>
      </c>
      <c r="F84" s="8"/>
      <c r="G84" s="14"/>
      <c r="H84" s="6">
        <f t="shared" si="2"/>
        <v>2044</v>
      </c>
      <c r="I84" s="37">
        <f t="shared" si="3"/>
        <v>97038</v>
      </c>
      <c r="K84" s="6">
        <v>2044</v>
      </c>
      <c r="L84" s="8"/>
      <c r="N84" s="6">
        <v>2044</v>
      </c>
      <c r="O84" s="8"/>
      <c r="P84" s="8"/>
      <c r="R84" s="6">
        <v>2044</v>
      </c>
      <c r="S84" s="8"/>
    </row>
    <row r="85" spans="2:19" x14ac:dyDescent="0.2">
      <c r="B85" s="6">
        <f t="shared" si="0"/>
        <v>1996</v>
      </c>
      <c r="C85" s="8"/>
      <c r="D85" s="14"/>
      <c r="E85" s="6">
        <f t="shared" si="1"/>
        <v>2045</v>
      </c>
      <c r="F85" s="8"/>
      <c r="G85" s="14"/>
      <c r="H85" s="6">
        <f t="shared" si="2"/>
        <v>2045</v>
      </c>
      <c r="I85" s="37">
        <f t="shared" si="3"/>
        <v>99949</v>
      </c>
      <c r="K85" s="6">
        <v>2045</v>
      </c>
      <c r="L85" s="8"/>
      <c r="N85" s="6">
        <v>2045</v>
      </c>
      <c r="O85" s="8"/>
      <c r="P85" s="8"/>
      <c r="R85" s="6">
        <v>2045</v>
      </c>
      <c r="S85" s="8"/>
    </row>
    <row r="86" spans="2:19" x14ac:dyDescent="0.2">
      <c r="B86" s="6">
        <f t="shared" si="0"/>
        <v>1997</v>
      </c>
      <c r="C86" s="8"/>
      <c r="D86" s="14"/>
      <c r="E86" s="6">
        <f t="shared" si="1"/>
        <v>2046</v>
      </c>
      <c r="F86" s="8"/>
      <c r="G86" s="14"/>
      <c r="H86" s="6">
        <f t="shared" si="2"/>
        <v>2046</v>
      </c>
      <c r="I86" s="37">
        <f t="shared" si="3"/>
        <v>102947</v>
      </c>
      <c r="K86" s="6">
        <v>2046</v>
      </c>
      <c r="L86" s="8"/>
      <c r="N86" s="6">
        <v>2046</v>
      </c>
      <c r="O86" s="8"/>
      <c r="P86" s="8"/>
      <c r="R86" s="6">
        <v>2046</v>
      </c>
      <c r="S86" s="8"/>
    </row>
    <row r="87" spans="2:19" x14ac:dyDescent="0.2">
      <c r="B87" s="6">
        <f t="shared" si="0"/>
        <v>1998</v>
      </c>
      <c r="C87" s="8"/>
      <c r="D87" s="14"/>
      <c r="E87" s="6">
        <f t="shared" si="1"/>
        <v>2047</v>
      </c>
      <c r="F87" s="8"/>
      <c r="G87" s="14"/>
      <c r="H87" s="6">
        <f t="shared" si="2"/>
        <v>2047</v>
      </c>
      <c r="I87" s="37">
        <f t="shared" si="3"/>
        <v>106035</v>
      </c>
      <c r="K87" s="6">
        <v>2047</v>
      </c>
      <c r="L87" s="8"/>
      <c r="N87" s="6">
        <v>2047</v>
      </c>
      <c r="O87" s="8"/>
      <c r="P87" s="8"/>
      <c r="R87" s="6">
        <v>2047</v>
      </c>
      <c r="S87" s="8"/>
    </row>
    <row r="88" spans="2:19" x14ac:dyDescent="0.2">
      <c r="B88" s="6">
        <f t="shared" si="0"/>
        <v>1999</v>
      </c>
      <c r="C88" s="8"/>
      <c r="D88" s="14"/>
      <c r="E88" s="6">
        <f t="shared" si="1"/>
        <v>2048</v>
      </c>
      <c r="F88" s="8"/>
      <c r="G88" s="14"/>
      <c r="H88" s="6">
        <f t="shared" si="2"/>
        <v>2048</v>
      </c>
      <c r="I88" s="37">
        <f t="shared" si="3"/>
        <v>109216</v>
      </c>
      <c r="K88" s="6">
        <v>2048</v>
      </c>
      <c r="L88" s="8"/>
      <c r="N88" s="6">
        <v>2048</v>
      </c>
      <c r="O88" s="8"/>
      <c r="P88" s="8"/>
      <c r="R88" s="6">
        <v>2048</v>
      </c>
      <c r="S88" s="8"/>
    </row>
    <row r="89" spans="2:19" x14ac:dyDescent="0.2">
      <c r="B89" s="6">
        <f t="shared" si="0"/>
        <v>2000</v>
      </c>
      <c r="C89" s="8"/>
      <c r="D89" s="14"/>
      <c r="E89" s="6">
        <f t="shared" si="1"/>
        <v>2049</v>
      </c>
      <c r="F89" s="8"/>
      <c r="G89" s="14"/>
      <c r="H89" s="6">
        <f t="shared" si="2"/>
        <v>2049</v>
      </c>
      <c r="I89" s="37">
        <f t="shared" si="3"/>
        <v>112492</v>
      </c>
      <c r="K89" s="6">
        <v>2049</v>
      </c>
      <c r="L89" s="8"/>
      <c r="N89" s="6">
        <v>2049</v>
      </c>
      <c r="O89" s="8"/>
      <c r="P89" s="8"/>
      <c r="R89" s="6">
        <v>2049</v>
      </c>
      <c r="S89" s="8"/>
    </row>
    <row r="90" spans="2:19" x14ac:dyDescent="0.2">
      <c r="B90" s="6">
        <f t="shared" si="0"/>
        <v>2001</v>
      </c>
      <c r="C90" s="8"/>
      <c r="D90" s="14"/>
      <c r="E90" s="6">
        <f t="shared" si="1"/>
        <v>2050</v>
      </c>
      <c r="F90" s="8"/>
      <c r="G90" s="14"/>
      <c r="H90" s="6">
        <f t="shared" si="2"/>
        <v>2050</v>
      </c>
      <c r="I90" s="37">
        <f t="shared" si="3"/>
        <v>115867</v>
      </c>
      <c r="K90" s="6">
        <v>2050</v>
      </c>
      <c r="L90" s="8"/>
      <c r="N90" s="6">
        <v>2050</v>
      </c>
      <c r="O90" s="8"/>
      <c r="P90" s="8"/>
      <c r="R90" s="6">
        <v>2050</v>
      </c>
      <c r="S90" s="8"/>
    </row>
    <row r="91" spans="2:19" x14ac:dyDescent="0.2">
      <c r="B91" s="6">
        <f t="shared" si="0"/>
        <v>2002</v>
      </c>
      <c r="C91" s="8"/>
      <c r="D91" s="14"/>
      <c r="E91" s="6">
        <f t="shared" si="1"/>
        <v>2051</v>
      </c>
      <c r="F91" s="8"/>
      <c r="G91" s="14"/>
      <c r="H91" s="6">
        <f t="shared" si="2"/>
        <v>2051</v>
      </c>
      <c r="I91" s="37">
        <f t="shared" si="3"/>
        <v>119343</v>
      </c>
      <c r="K91" s="6">
        <v>2051</v>
      </c>
      <c r="L91" s="8"/>
      <c r="N91" s="6">
        <v>2051</v>
      </c>
      <c r="O91" s="8"/>
      <c r="P91" s="8"/>
      <c r="R91" s="6">
        <v>2051</v>
      </c>
      <c r="S91" s="8"/>
    </row>
    <row r="92" spans="2:19" x14ac:dyDescent="0.2">
      <c r="B92" s="6">
        <f t="shared" si="0"/>
        <v>2003</v>
      </c>
      <c r="C92" s="8"/>
      <c r="D92" s="14"/>
      <c r="E92" s="6">
        <f t="shared" si="1"/>
        <v>2052</v>
      </c>
      <c r="F92" s="8"/>
      <c r="G92" s="14"/>
      <c r="H92" s="6">
        <f t="shared" si="2"/>
        <v>2052</v>
      </c>
      <c r="I92" s="37">
        <f t="shared" si="3"/>
        <v>122923</v>
      </c>
      <c r="K92" s="6">
        <v>2052</v>
      </c>
      <c r="L92" s="8"/>
      <c r="N92" s="6">
        <v>2052</v>
      </c>
      <c r="O92" s="8"/>
      <c r="P92" s="8"/>
      <c r="R92" s="6">
        <v>2052</v>
      </c>
      <c r="S92" s="8"/>
    </row>
    <row r="93" spans="2:19" x14ac:dyDescent="0.2">
      <c r="B93" s="6">
        <f t="shared" si="0"/>
        <v>2004</v>
      </c>
      <c r="C93" s="8"/>
      <c r="D93" s="14"/>
      <c r="E93" s="6">
        <f t="shared" si="1"/>
        <v>2053</v>
      </c>
      <c r="F93" s="8"/>
      <c r="G93" s="14"/>
      <c r="H93" s="6">
        <f t="shared" si="2"/>
        <v>2053</v>
      </c>
      <c r="I93" s="37">
        <f t="shared" si="3"/>
        <v>126611</v>
      </c>
      <c r="K93" s="6">
        <v>2053</v>
      </c>
      <c r="L93" s="8"/>
      <c r="N93" s="6">
        <v>2053</v>
      </c>
      <c r="O93" s="8"/>
      <c r="P93" s="8"/>
      <c r="R93" s="6">
        <v>2053</v>
      </c>
      <c r="S93" s="8"/>
    </row>
    <row r="94" spans="2:19" x14ac:dyDescent="0.2">
      <c r="B94" s="6">
        <f t="shared" si="0"/>
        <v>2005</v>
      </c>
      <c r="C94" s="8"/>
      <c r="D94" s="14"/>
      <c r="E94" s="6">
        <f t="shared" si="1"/>
        <v>2054</v>
      </c>
      <c r="F94" s="8"/>
      <c r="G94" s="14"/>
      <c r="H94" s="6">
        <f t="shared" si="2"/>
        <v>2054</v>
      </c>
      <c r="I94" s="37">
        <f t="shared" si="3"/>
        <v>130409</v>
      </c>
      <c r="K94" s="6">
        <v>2054</v>
      </c>
      <c r="L94" s="8"/>
      <c r="N94" s="6">
        <v>2054</v>
      </c>
      <c r="O94" s="8"/>
      <c r="P94" s="8"/>
      <c r="R94" s="6">
        <v>2054</v>
      </c>
      <c r="S94" s="8"/>
    </row>
    <row r="95" spans="2:19" x14ac:dyDescent="0.2">
      <c r="B95" s="6">
        <f t="shared" si="0"/>
        <v>2006</v>
      </c>
      <c r="C95" s="8"/>
      <c r="D95" s="14"/>
      <c r="E95" s="6">
        <f t="shared" si="1"/>
        <v>2055</v>
      </c>
      <c r="F95" s="8"/>
      <c r="G95" s="14"/>
      <c r="H95" s="6">
        <f t="shared" si="2"/>
        <v>2055</v>
      </c>
      <c r="I95" s="37">
        <f t="shared" si="3"/>
        <v>134321</v>
      </c>
      <c r="K95" s="6">
        <v>2055</v>
      </c>
      <c r="L95" s="8"/>
      <c r="N95" s="6">
        <v>2055</v>
      </c>
      <c r="O95" s="8"/>
      <c r="P95" s="8"/>
      <c r="R95" s="6">
        <v>2055</v>
      </c>
      <c r="S95" s="8"/>
    </row>
    <row r="96" spans="2:19" x14ac:dyDescent="0.2">
      <c r="B96" s="6">
        <f t="shared" si="0"/>
        <v>2007</v>
      </c>
      <c r="C96" s="8"/>
      <c r="D96" s="14"/>
      <c r="E96" s="6">
        <f t="shared" si="1"/>
        <v>2056</v>
      </c>
      <c r="F96" s="8"/>
      <c r="G96" s="14"/>
      <c r="H96" s="6">
        <f t="shared" si="2"/>
        <v>2056</v>
      </c>
      <c r="I96" s="37">
        <f t="shared" si="3"/>
        <v>138351</v>
      </c>
      <c r="K96" s="6">
        <v>2056</v>
      </c>
      <c r="L96" s="8"/>
      <c r="N96" s="6">
        <v>2056</v>
      </c>
      <c r="O96" s="8"/>
      <c r="P96" s="8"/>
      <c r="R96" s="6">
        <v>2056</v>
      </c>
      <c r="S96" s="8"/>
    </row>
    <row r="97" spans="2:19" x14ac:dyDescent="0.2">
      <c r="B97" s="6">
        <f t="shared" si="0"/>
        <v>2008</v>
      </c>
      <c r="C97" s="8"/>
      <c r="D97" s="14"/>
      <c r="E97" s="6">
        <f t="shared" ref="E97:E120" si="4">E96+1</f>
        <v>2057</v>
      </c>
      <c r="F97" s="8"/>
      <c r="G97" s="14"/>
      <c r="H97" s="6">
        <f t="shared" ref="H97:H120" si="5">H96+1</f>
        <v>2057</v>
      </c>
      <c r="I97" s="8"/>
      <c r="K97" s="6">
        <v>2057</v>
      </c>
      <c r="L97" s="8"/>
      <c r="N97" s="6">
        <v>2057</v>
      </c>
      <c r="O97" s="8"/>
      <c r="P97" s="8"/>
      <c r="R97" s="6">
        <v>2057</v>
      </c>
      <c r="S97" s="8"/>
    </row>
    <row r="98" spans="2:19" x14ac:dyDescent="0.2">
      <c r="B98" s="6">
        <f t="shared" si="0"/>
        <v>2009</v>
      </c>
      <c r="C98" s="8"/>
      <c r="D98" s="14"/>
      <c r="E98" s="6">
        <f t="shared" si="4"/>
        <v>2058</v>
      </c>
      <c r="F98" s="8"/>
      <c r="G98" s="14"/>
      <c r="H98" s="6">
        <f t="shared" si="5"/>
        <v>2058</v>
      </c>
      <c r="I98" s="8"/>
      <c r="K98" s="6">
        <v>2058</v>
      </c>
      <c r="L98" s="8"/>
      <c r="N98" s="6">
        <v>2058</v>
      </c>
      <c r="O98" s="8"/>
      <c r="P98" s="8"/>
      <c r="R98" s="6">
        <v>2058</v>
      </c>
      <c r="S98" s="8"/>
    </row>
    <row r="99" spans="2:19" x14ac:dyDescent="0.2">
      <c r="B99" s="6">
        <f t="shared" si="0"/>
        <v>2010</v>
      </c>
      <c r="C99" s="8"/>
      <c r="D99" s="14"/>
      <c r="E99" s="6">
        <f t="shared" si="4"/>
        <v>2059</v>
      </c>
      <c r="F99" s="8"/>
      <c r="G99" s="14"/>
      <c r="H99" s="6">
        <f t="shared" si="5"/>
        <v>2059</v>
      </c>
      <c r="I99" s="8"/>
      <c r="K99" s="6">
        <v>2059</v>
      </c>
      <c r="L99" s="8"/>
      <c r="N99" s="6">
        <v>2059</v>
      </c>
      <c r="O99" s="8"/>
      <c r="P99" s="8"/>
      <c r="R99" s="6">
        <v>2059</v>
      </c>
      <c r="S99" s="8"/>
    </row>
    <row r="100" spans="2:19" x14ac:dyDescent="0.2">
      <c r="B100" s="6">
        <f t="shared" si="0"/>
        <v>2011</v>
      </c>
      <c r="C100" s="8"/>
      <c r="D100" s="14"/>
      <c r="E100" s="6">
        <f t="shared" si="4"/>
        <v>2060</v>
      </c>
      <c r="F100" s="8"/>
      <c r="G100" s="14"/>
      <c r="H100" s="6">
        <f t="shared" si="5"/>
        <v>2060</v>
      </c>
      <c r="I100" s="8"/>
      <c r="K100" s="6">
        <v>2060</v>
      </c>
      <c r="L100" s="8"/>
      <c r="N100" s="6">
        <v>2060</v>
      </c>
      <c r="O100" s="8"/>
      <c r="P100" s="8"/>
      <c r="R100" s="6">
        <v>2060</v>
      </c>
      <c r="S100" s="8"/>
    </row>
    <row r="101" spans="2:19" x14ac:dyDescent="0.2">
      <c r="B101" s="6">
        <f t="shared" si="0"/>
        <v>2012</v>
      </c>
      <c r="C101" s="37">
        <v>43000</v>
      </c>
      <c r="D101" s="14"/>
      <c r="E101" s="6">
        <f t="shared" si="4"/>
        <v>2061</v>
      </c>
      <c r="F101" s="8"/>
      <c r="G101" s="14"/>
      <c r="H101" s="6">
        <f t="shared" si="5"/>
        <v>2061</v>
      </c>
      <c r="I101" s="8"/>
      <c r="K101" s="6">
        <v>2061</v>
      </c>
      <c r="L101" s="8"/>
      <c r="N101" s="6">
        <v>2061</v>
      </c>
      <c r="O101" s="8"/>
      <c r="P101" s="8"/>
      <c r="R101" s="6">
        <v>2061</v>
      </c>
      <c r="S101" s="8"/>
    </row>
    <row r="102" spans="2:19" x14ac:dyDescent="0.2">
      <c r="B102" s="6">
        <f t="shared" si="0"/>
        <v>2013</v>
      </c>
      <c r="C102" s="37">
        <v>44000</v>
      </c>
      <c r="D102" s="14"/>
      <c r="E102" s="6">
        <f t="shared" si="4"/>
        <v>2062</v>
      </c>
      <c r="F102" s="8"/>
      <c r="G102" s="14"/>
      <c r="H102" s="6">
        <f t="shared" si="5"/>
        <v>2062</v>
      </c>
      <c r="I102" s="8"/>
      <c r="K102" s="6">
        <v>2062</v>
      </c>
      <c r="L102" s="8"/>
      <c r="N102" s="6">
        <v>2062</v>
      </c>
      <c r="O102" s="8"/>
      <c r="P102" s="8"/>
      <c r="R102" s="6">
        <v>2062</v>
      </c>
      <c r="S102" s="8"/>
    </row>
    <row r="103" spans="2:19" x14ac:dyDescent="0.2">
      <c r="B103" s="6">
        <f t="shared" si="0"/>
        <v>2014</v>
      </c>
      <c r="C103" s="37">
        <v>45000</v>
      </c>
      <c r="D103" s="14"/>
      <c r="E103" s="6">
        <f t="shared" si="4"/>
        <v>2063</v>
      </c>
      <c r="F103" s="8"/>
      <c r="G103" s="14"/>
      <c r="H103" s="6">
        <f t="shared" si="5"/>
        <v>2063</v>
      </c>
      <c r="I103" s="8"/>
      <c r="K103" s="6">
        <v>2063</v>
      </c>
      <c r="L103" s="8"/>
      <c r="N103" s="6">
        <v>2063</v>
      </c>
      <c r="O103" s="8"/>
      <c r="P103" s="8"/>
      <c r="R103" s="6">
        <v>2063</v>
      </c>
      <c r="S103" s="8"/>
    </row>
    <row r="104" spans="2:19" x14ac:dyDescent="0.2">
      <c r="B104" s="6">
        <f t="shared" si="0"/>
        <v>2015</v>
      </c>
      <c r="C104" s="37">
        <v>23000</v>
      </c>
      <c r="D104" s="14"/>
      <c r="E104" s="6">
        <f t="shared" si="4"/>
        <v>2064</v>
      </c>
      <c r="F104" s="8"/>
      <c r="G104" s="14"/>
      <c r="H104" s="6">
        <f t="shared" si="5"/>
        <v>2064</v>
      </c>
      <c r="I104" s="8"/>
      <c r="K104" s="6">
        <v>2064</v>
      </c>
      <c r="L104" s="8"/>
      <c r="N104" s="6">
        <v>2064</v>
      </c>
      <c r="O104" s="8"/>
      <c r="P104" s="8"/>
      <c r="R104" s="6">
        <v>2064</v>
      </c>
      <c r="S104" s="8"/>
    </row>
    <row r="105" spans="2:19" x14ac:dyDescent="0.2">
      <c r="B105" s="6">
        <f t="shared" si="0"/>
        <v>2016</v>
      </c>
      <c r="C105" s="37">
        <v>0</v>
      </c>
      <c r="D105" s="14"/>
      <c r="E105" s="6">
        <f t="shared" si="4"/>
        <v>2065</v>
      </c>
      <c r="F105" s="8"/>
      <c r="G105" s="14"/>
      <c r="H105" s="6">
        <f t="shared" si="5"/>
        <v>2065</v>
      </c>
      <c r="I105" s="8"/>
      <c r="K105" s="6">
        <v>2065</v>
      </c>
      <c r="L105" s="8"/>
      <c r="N105" s="6">
        <v>2065</v>
      </c>
      <c r="O105" s="8"/>
      <c r="P105" s="8"/>
      <c r="R105" s="6">
        <v>2065</v>
      </c>
      <c r="S105" s="8"/>
    </row>
    <row r="106" spans="2:19" x14ac:dyDescent="0.2">
      <c r="B106" s="6">
        <f t="shared" si="0"/>
        <v>2017</v>
      </c>
      <c r="C106" s="37">
        <v>0</v>
      </c>
      <c r="D106" s="14"/>
      <c r="E106" s="6">
        <f t="shared" si="4"/>
        <v>2066</v>
      </c>
      <c r="F106" s="8"/>
      <c r="G106" s="14"/>
      <c r="H106" s="6">
        <f t="shared" si="5"/>
        <v>2066</v>
      </c>
      <c r="I106" s="8"/>
      <c r="K106" s="6">
        <v>2066</v>
      </c>
      <c r="L106" s="8"/>
      <c r="N106" s="6">
        <v>2066</v>
      </c>
      <c r="O106" s="8"/>
      <c r="P106" s="8"/>
      <c r="R106" s="6">
        <v>2066</v>
      </c>
      <c r="S106" s="8"/>
    </row>
    <row r="107" spans="2:19" x14ac:dyDescent="0.2">
      <c r="B107" s="6">
        <f t="shared" si="0"/>
        <v>2018</v>
      </c>
      <c r="C107" s="37">
        <v>0</v>
      </c>
      <c r="D107" s="14"/>
      <c r="E107" s="6">
        <f t="shared" si="4"/>
        <v>2067</v>
      </c>
      <c r="F107" s="8"/>
      <c r="G107" s="14"/>
      <c r="H107" s="6">
        <f t="shared" si="5"/>
        <v>2067</v>
      </c>
      <c r="I107" s="8"/>
      <c r="K107" s="6">
        <v>2067</v>
      </c>
      <c r="L107" s="8"/>
      <c r="N107" s="6">
        <v>2067</v>
      </c>
      <c r="O107" s="8"/>
      <c r="P107" s="8"/>
      <c r="R107" s="6">
        <v>2067</v>
      </c>
      <c r="S107" s="8"/>
    </row>
    <row r="108" spans="2:19" x14ac:dyDescent="0.2">
      <c r="B108" s="6">
        <f t="shared" si="0"/>
        <v>2019</v>
      </c>
      <c r="C108" s="37">
        <v>0</v>
      </c>
      <c r="D108" s="14"/>
      <c r="E108" s="6">
        <f t="shared" si="4"/>
        <v>2068</v>
      </c>
      <c r="F108" s="8"/>
      <c r="G108" s="14"/>
      <c r="H108" s="6">
        <f t="shared" si="5"/>
        <v>2068</v>
      </c>
      <c r="I108" s="8"/>
      <c r="K108" s="6">
        <v>2068</v>
      </c>
      <c r="L108" s="8"/>
      <c r="N108" s="6">
        <v>2068</v>
      </c>
      <c r="O108" s="8"/>
      <c r="P108" s="8"/>
      <c r="R108" s="6">
        <v>2068</v>
      </c>
      <c r="S108" s="8"/>
    </row>
    <row r="109" spans="2:19" x14ac:dyDescent="0.2">
      <c r="B109" s="6">
        <f t="shared" si="0"/>
        <v>2020</v>
      </c>
      <c r="C109" s="37">
        <v>0</v>
      </c>
      <c r="D109" s="14"/>
      <c r="E109" s="6">
        <f t="shared" si="4"/>
        <v>2069</v>
      </c>
      <c r="F109" s="8"/>
      <c r="G109" s="14"/>
      <c r="H109" s="6">
        <f t="shared" si="5"/>
        <v>2069</v>
      </c>
      <c r="I109" s="8"/>
      <c r="K109" s="6">
        <v>2069</v>
      </c>
      <c r="L109" s="8"/>
      <c r="N109" s="6">
        <v>2069</v>
      </c>
      <c r="O109" s="8"/>
      <c r="P109" s="8"/>
      <c r="R109" s="6">
        <v>2069</v>
      </c>
      <c r="S109" s="8"/>
    </row>
    <row r="110" spans="2:19" x14ac:dyDescent="0.2">
      <c r="B110" s="6">
        <f t="shared" si="0"/>
        <v>2021</v>
      </c>
      <c r="C110" s="37">
        <v>0</v>
      </c>
      <c r="D110" s="14"/>
      <c r="E110" s="6">
        <f t="shared" si="4"/>
        <v>2070</v>
      </c>
      <c r="F110" s="8"/>
      <c r="G110" s="14"/>
      <c r="H110" s="6">
        <f t="shared" si="5"/>
        <v>2070</v>
      </c>
      <c r="I110" s="8"/>
      <c r="K110" s="6">
        <v>2070</v>
      </c>
      <c r="L110" s="8"/>
      <c r="N110" s="6">
        <v>2070</v>
      </c>
      <c r="O110" s="8"/>
      <c r="P110" s="8"/>
      <c r="R110" s="6">
        <v>2070</v>
      </c>
      <c r="S110" s="8"/>
    </row>
    <row r="111" spans="2:19" x14ac:dyDescent="0.2">
      <c r="B111" s="6">
        <f t="shared" si="0"/>
        <v>2022</v>
      </c>
      <c r="C111" s="37">
        <v>0</v>
      </c>
      <c r="D111" s="14"/>
      <c r="E111" s="6">
        <f t="shared" si="4"/>
        <v>2071</v>
      </c>
      <c r="F111" s="8"/>
      <c r="G111" s="14"/>
      <c r="H111" s="6">
        <f t="shared" si="5"/>
        <v>2071</v>
      </c>
      <c r="I111" s="8"/>
      <c r="K111" s="6">
        <v>2071</v>
      </c>
      <c r="L111" s="8"/>
      <c r="N111" s="6">
        <v>2071</v>
      </c>
      <c r="O111" s="8"/>
      <c r="P111" s="8"/>
      <c r="R111" s="6">
        <v>2071</v>
      </c>
      <c r="S111" s="8"/>
    </row>
    <row r="112" spans="2:19" x14ac:dyDescent="0.2">
      <c r="B112" s="6">
        <f t="shared" si="0"/>
        <v>2023</v>
      </c>
      <c r="C112" s="37">
        <v>0</v>
      </c>
      <c r="D112" s="14"/>
      <c r="E112" s="6">
        <f t="shared" si="4"/>
        <v>2072</v>
      </c>
      <c r="F112" s="8"/>
      <c r="G112" s="14"/>
      <c r="H112" s="6">
        <f t="shared" si="5"/>
        <v>2072</v>
      </c>
      <c r="I112" s="8"/>
      <c r="K112" s="6">
        <v>2072</v>
      </c>
      <c r="L112" s="8"/>
      <c r="N112" s="6">
        <v>2072</v>
      </c>
      <c r="O112" s="8"/>
      <c r="P112" s="8"/>
      <c r="R112" s="6">
        <v>2072</v>
      </c>
      <c r="S112" s="8"/>
    </row>
    <row r="113" spans="3:19" x14ac:dyDescent="0.2">
      <c r="C113" s="14"/>
      <c r="D113" s="14"/>
      <c r="E113" s="6">
        <f t="shared" si="4"/>
        <v>2073</v>
      </c>
      <c r="F113" s="8"/>
      <c r="G113" s="14"/>
      <c r="H113" s="6">
        <f t="shared" si="5"/>
        <v>2073</v>
      </c>
      <c r="I113" s="8"/>
      <c r="K113" s="6">
        <v>2073</v>
      </c>
      <c r="L113" s="8"/>
      <c r="N113" s="6">
        <v>2073</v>
      </c>
      <c r="O113" s="8"/>
      <c r="P113" s="8"/>
      <c r="R113" s="6">
        <v>2073</v>
      </c>
      <c r="S113" s="8"/>
    </row>
    <row r="114" spans="3:19" x14ac:dyDescent="0.2">
      <c r="C114" s="14"/>
      <c r="D114" s="14"/>
      <c r="E114" s="6">
        <f t="shared" si="4"/>
        <v>2074</v>
      </c>
      <c r="F114" s="8"/>
      <c r="G114" s="14"/>
      <c r="H114" s="6">
        <f t="shared" si="5"/>
        <v>2074</v>
      </c>
      <c r="I114" s="8"/>
      <c r="K114" s="6">
        <v>2074</v>
      </c>
      <c r="L114" s="8"/>
      <c r="N114" s="6">
        <v>2074</v>
      </c>
      <c r="O114" s="8"/>
      <c r="P114" s="8"/>
      <c r="R114" s="6">
        <v>2074</v>
      </c>
      <c r="S114" s="8"/>
    </row>
    <row r="115" spans="3:19" x14ac:dyDescent="0.2">
      <c r="C115" s="14"/>
      <c r="D115" s="14"/>
      <c r="E115" s="6">
        <f t="shared" si="4"/>
        <v>2075</v>
      </c>
      <c r="F115" s="8"/>
      <c r="G115" s="14"/>
      <c r="H115" s="6">
        <f t="shared" si="5"/>
        <v>2075</v>
      </c>
      <c r="I115" s="8"/>
      <c r="K115" s="6">
        <v>2075</v>
      </c>
      <c r="L115" s="8"/>
      <c r="N115" s="6">
        <v>2075</v>
      </c>
      <c r="O115" s="8"/>
      <c r="P115" s="8"/>
      <c r="R115" s="6">
        <v>2075</v>
      </c>
      <c r="S115" s="8"/>
    </row>
    <row r="116" spans="3:19" x14ac:dyDescent="0.2">
      <c r="C116" s="14"/>
      <c r="D116" s="14"/>
      <c r="E116" s="6">
        <f t="shared" si="4"/>
        <v>2076</v>
      </c>
      <c r="F116" s="8"/>
      <c r="G116" s="14"/>
      <c r="H116" s="6">
        <f t="shared" si="5"/>
        <v>2076</v>
      </c>
      <c r="I116" s="8"/>
      <c r="K116" s="6">
        <v>2076</v>
      </c>
      <c r="L116" s="8"/>
      <c r="N116" s="6">
        <v>2076</v>
      </c>
      <c r="O116" s="8"/>
      <c r="P116" s="8"/>
      <c r="R116" s="6">
        <v>2076</v>
      </c>
      <c r="S116" s="8"/>
    </row>
    <row r="117" spans="3:19" x14ac:dyDescent="0.2">
      <c r="C117" s="14"/>
      <c r="D117" s="14"/>
      <c r="E117" s="6">
        <f t="shared" si="4"/>
        <v>2077</v>
      </c>
      <c r="F117" s="8"/>
      <c r="G117" s="14"/>
      <c r="H117" s="6">
        <f t="shared" si="5"/>
        <v>2077</v>
      </c>
      <c r="I117" s="8"/>
      <c r="K117" s="6">
        <v>2077</v>
      </c>
      <c r="L117" s="8"/>
      <c r="N117" s="6">
        <v>2077</v>
      </c>
      <c r="O117" s="8"/>
      <c r="P117" s="8"/>
      <c r="R117" s="6">
        <v>2077</v>
      </c>
      <c r="S117" s="8"/>
    </row>
    <row r="118" spans="3:19" x14ac:dyDescent="0.2">
      <c r="C118" s="14"/>
      <c r="D118" s="14"/>
      <c r="E118" s="6">
        <f t="shared" si="4"/>
        <v>2078</v>
      </c>
      <c r="F118" s="8"/>
      <c r="G118" s="14"/>
      <c r="H118" s="6">
        <f t="shared" si="5"/>
        <v>2078</v>
      </c>
      <c r="I118" s="8"/>
      <c r="K118" s="6">
        <v>2078</v>
      </c>
      <c r="L118" s="8"/>
      <c r="N118" s="6">
        <v>2078</v>
      </c>
      <c r="O118" s="8"/>
      <c r="P118" s="8"/>
      <c r="R118" s="6">
        <v>2078</v>
      </c>
      <c r="S118" s="8"/>
    </row>
    <row r="119" spans="3:19" x14ac:dyDescent="0.2">
      <c r="C119" s="14"/>
      <c r="D119" s="14"/>
      <c r="E119" s="6">
        <f t="shared" si="4"/>
        <v>2079</v>
      </c>
      <c r="F119" s="8"/>
      <c r="G119" s="14"/>
      <c r="H119" s="6">
        <f t="shared" si="5"/>
        <v>2079</v>
      </c>
      <c r="I119" s="8"/>
      <c r="K119" s="6">
        <v>2079</v>
      </c>
      <c r="L119" s="8"/>
      <c r="N119" s="6">
        <v>2079</v>
      </c>
      <c r="O119" s="8"/>
      <c r="P119" s="8"/>
      <c r="R119" s="6">
        <v>2079</v>
      </c>
      <c r="S119" s="8"/>
    </row>
    <row r="120" spans="3:19" x14ac:dyDescent="0.2">
      <c r="C120" s="14"/>
      <c r="D120" s="14"/>
      <c r="E120" s="6">
        <f t="shared" si="4"/>
        <v>2080</v>
      </c>
      <c r="F120" s="8"/>
      <c r="G120" s="14"/>
      <c r="H120" s="6">
        <f t="shared" si="5"/>
        <v>2080</v>
      </c>
      <c r="I120" s="8"/>
      <c r="K120" s="6">
        <v>2080</v>
      </c>
      <c r="L120" s="8"/>
      <c r="N120" s="6">
        <v>2080</v>
      </c>
      <c r="O120" s="8"/>
      <c r="P120" s="8"/>
      <c r="R120" s="6">
        <v>2080</v>
      </c>
      <c r="S120" s="8"/>
    </row>
  </sheetData>
  <mergeCells count="1">
    <mergeCell ref="K57:S57"/>
  </mergeCells>
  <dataValidations count="4">
    <dataValidation sqref="L64:L120 O64:P120 B20:C20 B23 B29:C29 B32:D32 H35 J35 B38:C38 C64:C100 I97:I120 F64:F120 B41:E41 B35:F35 B44:F44 S64:S120 B47:E47 B53 B55 B50:B51"/>
    <dataValidation type="whole" showErrorMessage="1" error="Enter a year between 1955 and 2010" sqref="C16">
      <formula1>1956</formula1>
      <formula2>2010</formula2>
    </dataValidation>
    <dataValidation type="list" showInputMessage="1" showErrorMessage="1" sqref="I9">
      <formula1>$R$24:$R$24</formula1>
    </dataValidation>
    <dataValidation type="whole" operator="greaterThanOrEqual" showInputMessage="1" showErrorMessage="1" error="Enter whole numbers 0 or greater" promptTitle="Enter whole numbers 0 or greater" sqref="C101:C112 I64:I96">
      <formula1>0</formula1>
      <formula2>0</formula2>
    </dataValidation>
  </dataValidations>
  <pageMargins left="0.78749999999999998" right="0.78749999999999998" top="1.05277777777778" bottom="1.05277777777778" header="0.78749999999999998" footer="0.78749999999999998"/>
  <pageSetup orientation="portrait" horizontalDpi="300" verticalDpi="300" r:id="rId1"/>
  <headerFooter>
    <oddHeader>&amp;C&amp;"Times New Roman,Regular"&amp;12&amp;A</oddHeader>
    <oddFooter>&amp;C&amp;"Times New Roman,Regular"&amp;12Page &amp;P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ONE!$X$11:$X$12</xm:f>
          </x14:formula1>
          <xm:sqref>L29 L32 L35 L38 L41 L44 L47</xm:sqref>
        </x14:dataValidation>
        <x14:dataValidation type="list">
          <x14:formula1>
            <xm:f>ONE!$AA$11:$AA$22</xm:f>
          </x14:formula1>
          <xm:sqref>B16:B18</xm:sqref>
        </x14:dataValidation>
        <x14:dataValidation type="list">
          <x14:formula1>
            <xm:f>ONE!$AG$11:$AG$21</xm:f>
          </x14:formula1>
          <xm:sqref>C17</xm:sqref>
        </x14:dataValidation>
        <x14:dataValidation type="list">
          <x14:formula1>
            <xm:f>ONE!$AG$16:$AG$21</xm:f>
          </x14:formula1>
          <xm:sqref>C18</xm:sqref>
        </x14:dataValidation>
        <x14:dataValidation type="list">
          <x14:formula1>
            <xm:f>ONE!$Z$11:$Z$48</xm:f>
          </x14:formula1>
          <xm:sqref>B15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P247"/>
  <sheetViews>
    <sheetView workbookViewId="0">
      <selection activeCell="A198" sqref="A198"/>
    </sheetView>
  </sheetViews>
  <sheetFormatPr defaultRowHeight="12.75" x14ac:dyDescent="0.2"/>
  <cols>
    <col min="1" max="1" width="12.5703125" bestFit="1" customWidth="1"/>
    <col min="2" max="2" width="9.5703125" customWidth="1"/>
    <col min="3" max="4" width="12.7109375" bestFit="1" customWidth="1"/>
    <col min="5" max="5" width="12.5703125" bestFit="1" customWidth="1"/>
    <col min="6" max="6" width="13.85546875" bestFit="1" customWidth="1"/>
    <col min="7" max="8" width="14" bestFit="1" customWidth="1"/>
    <col min="9" max="9" width="12.28515625" bestFit="1" customWidth="1"/>
    <col min="10" max="10" width="12.7109375" bestFit="1" customWidth="1"/>
    <col min="11" max="12" width="13.85546875" bestFit="1" customWidth="1"/>
    <col min="13" max="13" width="13.7109375" bestFit="1" customWidth="1"/>
    <col min="14" max="14" width="13.5703125" bestFit="1" customWidth="1"/>
    <col min="15" max="15" width="12.42578125" bestFit="1" customWidth="1"/>
    <col min="16" max="16" width="10.7109375" bestFit="1" customWidth="1"/>
    <col min="17" max="17" width="7.28515625" customWidth="1"/>
    <col min="18" max="18" width="12.28515625" bestFit="1" customWidth="1"/>
    <col min="19" max="19" width="11.85546875" bestFit="1" customWidth="1"/>
    <col min="20" max="20" width="10.85546875" bestFit="1" customWidth="1"/>
    <col min="22" max="23" width="9.28515625" bestFit="1" customWidth="1"/>
    <col min="24" max="26" width="12.28515625" bestFit="1" customWidth="1"/>
    <col min="27" max="27" width="9.7109375" bestFit="1" customWidth="1"/>
    <col min="28" max="28" width="10.7109375" bestFit="1" customWidth="1"/>
    <col min="29" max="29" width="12.28515625" bestFit="1" customWidth="1"/>
    <col min="30" max="30" width="13.5703125" bestFit="1" customWidth="1"/>
    <col min="31" max="31" width="11.85546875" bestFit="1" customWidth="1"/>
    <col min="32" max="33" width="11.85546875" customWidth="1"/>
    <col min="35" max="36" width="9.7109375" bestFit="1" customWidth="1"/>
    <col min="39" max="39" width="3.28515625" customWidth="1"/>
    <col min="44" max="45" width="9.7109375" bestFit="1" customWidth="1"/>
    <col min="47" max="47" width="4.28515625" customWidth="1"/>
    <col min="51" max="52" width="9.7109375" bestFit="1" customWidth="1"/>
    <col min="53" max="53" width="3.85546875" customWidth="1"/>
  </cols>
  <sheetData>
    <row r="1" spans="1:40" x14ac:dyDescent="0.2">
      <c r="R1" s="34" t="s">
        <v>185</v>
      </c>
      <c r="S1" s="43" t="s">
        <v>173</v>
      </c>
      <c r="T1" s="44"/>
      <c r="U1" s="45"/>
      <c r="V1" s="46"/>
      <c r="W1" s="40"/>
      <c r="X1" s="47" t="s">
        <v>174</v>
      </c>
      <c r="Y1" s="48"/>
      <c r="Z1" s="48"/>
      <c r="AA1" s="48"/>
      <c r="AB1" s="49">
        <v>66</v>
      </c>
      <c r="AC1" s="48"/>
      <c r="AD1" s="50"/>
      <c r="AE1" s="51"/>
      <c r="AF1" s="47" t="s">
        <v>175</v>
      </c>
      <c r="AG1" s="48"/>
      <c r="AH1" s="48"/>
      <c r="AI1" s="48"/>
      <c r="AJ1" s="50"/>
      <c r="AL1" s="88" t="s">
        <v>17</v>
      </c>
    </row>
    <row r="2" spans="1:40" x14ac:dyDescent="0.2">
      <c r="A2" s="38" t="s">
        <v>45</v>
      </c>
      <c r="B2" s="38" t="s">
        <v>155</v>
      </c>
      <c r="C2" s="38" t="s">
        <v>41</v>
      </c>
      <c r="D2" s="38" t="s">
        <v>156</v>
      </c>
      <c r="E2" s="38" t="s">
        <v>157</v>
      </c>
      <c r="F2" s="38" t="s">
        <v>158</v>
      </c>
      <c r="G2" s="38" t="s">
        <v>159</v>
      </c>
      <c r="H2" s="38" t="s">
        <v>160</v>
      </c>
      <c r="I2" s="38" t="s">
        <v>161</v>
      </c>
      <c r="J2" s="38" t="s">
        <v>158</v>
      </c>
      <c r="K2" s="38" t="s">
        <v>162</v>
      </c>
      <c r="L2" s="38" t="s">
        <v>163</v>
      </c>
      <c r="M2" s="38" t="s">
        <v>164</v>
      </c>
      <c r="N2" s="38" t="s">
        <v>41</v>
      </c>
      <c r="O2" s="38"/>
      <c r="P2" s="38"/>
      <c r="Q2" s="38"/>
      <c r="R2" s="34"/>
      <c r="S2" s="52"/>
      <c r="T2" s="53"/>
      <c r="U2" s="54"/>
      <c r="V2" s="55"/>
      <c r="W2" s="40"/>
      <c r="X2" s="56"/>
      <c r="Y2" s="57"/>
      <c r="Z2" s="57"/>
      <c r="AA2" s="57"/>
      <c r="AB2" s="57"/>
      <c r="AC2" s="57"/>
      <c r="AD2" s="58"/>
      <c r="AE2" s="51"/>
      <c r="AF2" s="56"/>
      <c r="AG2" s="57"/>
      <c r="AH2" s="57"/>
      <c r="AI2" s="57"/>
      <c r="AJ2" s="58"/>
      <c r="AL2" s="89" t="s">
        <v>183</v>
      </c>
    </row>
    <row r="3" spans="1:40" x14ac:dyDescent="0.2">
      <c r="A3" s="38"/>
      <c r="B3" s="38"/>
      <c r="C3" s="38"/>
      <c r="D3" s="38"/>
      <c r="E3" s="38"/>
      <c r="F3" s="38" t="s">
        <v>166</v>
      </c>
      <c r="G3" s="38"/>
      <c r="H3" s="38"/>
      <c r="I3" s="38"/>
      <c r="J3" s="38" t="s">
        <v>166</v>
      </c>
      <c r="K3" s="38"/>
      <c r="L3" s="38"/>
      <c r="M3" s="38"/>
      <c r="N3" s="38"/>
      <c r="O3" s="38"/>
      <c r="P3" s="38"/>
      <c r="Q3" s="38"/>
      <c r="R3" s="34" t="s">
        <v>45</v>
      </c>
      <c r="S3" s="59"/>
      <c r="T3" s="60" t="s">
        <v>176</v>
      </c>
      <c r="U3" s="46"/>
      <c r="V3" s="55"/>
      <c r="W3" s="40"/>
      <c r="X3" s="56">
        <v>66</v>
      </c>
      <c r="Y3" s="57"/>
      <c r="Z3" s="57"/>
      <c r="AA3" s="57"/>
      <c r="AB3" s="57"/>
      <c r="AC3" s="57"/>
      <c r="AD3" s="58"/>
      <c r="AE3" s="51"/>
      <c r="AF3" s="56"/>
      <c r="AG3" s="57"/>
      <c r="AH3" s="57"/>
      <c r="AI3" s="57"/>
      <c r="AJ3" s="58"/>
      <c r="AL3" s="89" t="s">
        <v>184</v>
      </c>
      <c r="AN3" s="11"/>
    </row>
    <row r="4" spans="1:40" x14ac:dyDescent="0.2">
      <c r="A4" s="93">
        <v>2024</v>
      </c>
      <c r="B4" s="38">
        <v>50473</v>
      </c>
      <c r="C4" s="38">
        <v>-2700</v>
      </c>
      <c r="D4" s="38">
        <v>0</v>
      </c>
      <c r="E4" s="38">
        <v>0</v>
      </c>
      <c r="F4" s="38">
        <v>47773</v>
      </c>
      <c r="G4" s="38">
        <v>0</v>
      </c>
      <c r="H4" s="38">
        <v>0</v>
      </c>
      <c r="I4" s="38">
        <v>0</v>
      </c>
      <c r="J4" s="38">
        <v>0</v>
      </c>
      <c r="K4" s="38">
        <v>47773</v>
      </c>
      <c r="L4" s="38">
        <v>16223.869459512211</v>
      </c>
      <c r="M4" s="38">
        <v>-60000</v>
      </c>
      <c r="N4" s="38">
        <v>0</v>
      </c>
      <c r="O4" s="38"/>
      <c r="P4" s="38"/>
      <c r="Q4" s="38"/>
      <c r="R4" s="34"/>
      <c r="S4" s="61" t="s">
        <v>177</v>
      </c>
      <c r="T4" s="61" t="s">
        <v>178</v>
      </c>
      <c r="U4" s="62" t="s">
        <v>179</v>
      </c>
      <c r="V4" s="63" t="s">
        <v>165</v>
      </c>
      <c r="W4" s="40"/>
      <c r="X4" s="64" t="s">
        <v>169</v>
      </c>
      <c r="Y4" s="65" t="s">
        <v>180</v>
      </c>
      <c r="Z4" s="65" t="s">
        <v>181</v>
      </c>
      <c r="AA4" s="65" t="s">
        <v>178</v>
      </c>
      <c r="AB4" s="65" t="s">
        <v>179</v>
      </c>
      <c r="AC4" s="65" t="s">
        <v>165</v>
      </c>
      <c r="AD4" s="58"/>
      <c r="AE4" s="51"/>
      <c r="AF4" s="64" t="s">
        <v>182</v>
      </c>
      <c r="AG4" s="65" t="s">
        <v>177</v>
      </c>
      <c r="AH4" s="65" t="s">
        <v>178</v>
      </c>
      <c r="AI4" s="65" t="s">
        <v>179</v>
      </c>
      <c r="AJ4" s="66" t="s">
        <v>165</v>
      </c>
      <c r="AL4" s="89" t="s">
        <v>165</v>
      </c>
    </row>
    <row r="5" spans="1:40" x14ac:dyDescent="0.2">
      <c r="A5" s="93">
        <v>2025</v>
      </c>
      <c r="B5" s="38">
        <v>51735</v>
      </c>
      <c r="C5" s="38">
        <v>0</v>
      </c>
      <c r="D5" s="38">
        <v>0</v>
      </c>
      <c r="E5" s="38">
        <v>0</v>
      </c>
      <c r="F5" s="38">
        <v>51735</v>
      </c>
      <c r="G5" s="38">
        <v>0</v>
      </c>
      <c r="H5" s="38">
        <v>0</v>
      </c>
      <c r="I5" s="38">
        <v>0</v>
      </c>
      <c r="J5" s="38">
        <v>0</v>
      </c>
      <c r="K5" s="38">
        <v>51735</v>
      </c>
      <c r="L5" s="38">
        <v>7510.2889283381865</v>
      </c>
      <c r="M5" s="38">
        <v>-61499.999999999993</v>
      </c>
      <c r="N5" s="38">
        <v>0</v>
      </c>
      <c r="O5" s="38"/>
      <c r="P5" s="38"/>
      <c r="Q5" s="38"/>
      <c r="R5" s="34"/>
      <c r="S5" s="67"/>
      <c r="T5" s="67"/>
      <c r="U5" s="68"/>
      <c r="V5" s="69">
        <v>0</v>
      </c>
      <c r="W5" s="40"/>
      <c r="X5" s="70"/>
      <c r="Y5" s="71"/>
      <c r="Z5" s="71"/>
      <c r="AA5" s="71"/>
      <c r="AB5" s="71"/>
      <c r="AC5" s="72">
        <v>1132703.8984375782</v>
      </c>
      <c r="AD5" s="73"/>
      <c r="AE5" s="51"/>
      <c r="AF5" s="70"/>
      <c r="AG5" s="72"/>
      <c r="AH5" s="72"/>
      <c r="AI5" s="72"/>
      <c r="AJ5" s="69">
        <v>0</v>
      </c>
      <c r="AL5" s="90">
        <v>50000</v>
      </c>
      <c r="AN5" s="31"/>
    </row>
    <row r="6" spans="1:40" x14ac:dyDescent="0.2">
      <c r="A6" s="93">
        <v>2026</v>
      </c>
      <c r="B6" s="38">
        <v>110028</v>
      </c>
      <c r="C6" s="38">
        <v>-32400</v>
      </c>
      <c r="D6" s="38">
        <v>0</v>
      </c>
      <c r="E6" s="38">
        <v>0</v>
      </c>
      <c r="F6" s="38">
        <v>77628</v>
      </c>
      <c r="G6" s="38">
        <v>0</v>
      </c>
      <c r="H6" s="38">
        <v>0</v>
      </c>
      <c r="I6" s="38">
        <v>0</v>
      </c>
      <c r="J6" s="38">
        <v>0</v>
      </c>
      <c r="K6" s="38">
        <v>77628</v>
      </c>
      <c r="L6" s="38">
        <v>-4970.5783257543571</v>
      </c>
      <c r="M6" s="38">
        <v>-63037.499999999985</v>
      </c>
      <c r="N6" s="38">
        <v>0</v>
      </c>
      <c r="O6" s="38"/>
      <c r="P6" s="38"/>
      <c r="Q6" s="38"/>
      <c r="R6" s="34">
        <v>2024</v>
      </c>
      <c r="S6" s="74">
        <v>0</v>
      </c>
      <c r="T6" s="75">
        <v>0.06</v>
      </c>
      <c r="U6" s="76">
        <v>0</v>
      </c>
      <c r="V6" s="77">
        <v>0</v>
      </c>
      <c r="W6" s="42"/>
      <c r="X6" s="78">
        <v>36</v>
      </c>
      <c r="Y6" s="51">
        <v>0</v>
      </c>
      <c r="Z6" s="39">
        <v>0</v>
      </c>
      <c r="AA6" s="79">
        <v>0.06</v>
      </c>
      <c r="AB6" s="39">
        <v>0</v>
      </c>
      <c r="AC6" s="76">
        <v>1132703.8984375782</v>
      </c>
      <c r="AD6" s="77">
        <v>0</v>
      </c>
      <c r="AE6" s="51"/>
      <c r="AF6" s="78">
        <v>36</v>
      </c>
      <c r="AG6" s="76">
        <v>2700</v>
      </c>
      <c r="AH6" s="79">
        <v>0.06</v>
      </c>
      <c r="AI6" s="76">
        <v>1.8E-3</v>
      </c>
      <c r="AJ6" s="77">
        <v>2700.0018</v>
      </c>
      <c r="AL6" s="91">
        <v>56385.14</v>
      </c>
      <c r="AN6" s="34"/>
    </row>
    <row r="7" spans="1:40" x14ac:dyDescent="0.2">
      <c r="A7" s="93">
        <v>2027</v>
      </c>
      <c r="B7" s="38">
        <v>113064</v>
      </c>
      <c r="C7" s="38">
        <v>-33400</v>
      </c>
      <c r="D7" s="38">
        <v>0</v>
      </c>
      <c r="E7" s="38">
        <v>0</v>
      </c>
      <c r="F7" s="38">
        <v>79664</v>
      </c>
      <c r="G7" s="38">
        <v>0</v>
      </c>
      <c r="H7" s="38">
        <v>0</v>
      </c>
      <c r="I7" s="38">
        <v>0</v>
      </c>
      <c r="J7" s="38">
        <v>0</v>
      </c>
      <c r="K7" s="38">
        <v>79664</v>
      </c>
      <c r="L7" s="38">
        <v>-5250.6181717259424</v>
      </c>
      <c r="M7" s="38">
        <v>-64613.437499999978</v>
      </c>
      <c r="N7" s="38">
        <v>0</v>
      </c>
      <c r="O7" s="38"/>
      <c r="P7" s="38"/>
      <c r="Q7" s="38"/>
      <c r="R7" s="34">
        <v>2025</v>
      </c>
      <c r="S7" s="74">
        <v>0</v>
      </c>
      <c r="T7" s="75">
        <v>0.06</v>
      </c>
      <c r="U7" s="76">
        <v>0</v>
      </c>
      <c r="V7" s="77">
        <v>0</v>
      </c>
      <c r="W7" s="42"/>
      <c r="X7" s="78">
        <v>37</v>
      </c>
      <c r="Y7" s="51">
        <v>0</v>
      </c>
      <c r="Z7" s="39">
        <v>0</v>
      </c>
      <c r="AA7" s="79">
        <v>0.06</v>
      </c>
      <c r="AB7" s="39">
        <v>0</v>
      </c>
      <c r="AC7" s="39">
        <v>1132703.8984375782</v>
      </c>
      <c r="AD7" s="77">
        <v>0</v>
      </c>
      <c r="AE7" s="51"/>
      <c r="AF7" s="78">
        <v>37</v>
      </c>
      <c r="AG7" s="76">
        <v>0</v>
      </c>
      <c r="AH7" s="79">
        <v>0.06</v>
      </c>
      <c r="AI7" s="76">
        <v>162.00010799999998</v>
      </c>
      <c r="AJ7" s="77">
        <v>2862.0019080000002</v>
      </c>
      <c r="AL7" s="92">
        <v>65697.440000000002</v>
      </c>
      <c r="AN7" s="34"/>
    </row>
    <row r="8" spans="1:40" x14ac:dyDescent="0.2">
      <c r="A8" s="93">
        <v>2028</v>
      </c>
      <c r="B8" s="38">
        <v>116184</v>
      </c>
      <c r="C8" s="38">
        <v>-34400</v>
      </c>
      <c r="D8" s="38">
        <v>0</v>
      </c>
      <c r="E8" s="38">
        <v>0</v>
      </c>
      <c r="F8" s="38">
        <v>81784</v>
      </c>
      <c r="G8" s="38">
        <v>0</v>
      </c>
      <c r="H8" s="38">
        <v>0</v>
      </c>
      <c r="I8" s="38">
        <v>0</v>
      </c>
      <c r="J8" s="38">
        <v>0</v>
      </c>
      <c r="K8" s="38">
        <v>81784</v>
      </c>
      <c r="L8" s="38">
        <v>-5115.0776032156846</v>
      </c>
      <c r="M8" s="38">
        <v>-66228.773437499971</v>
      </c>
      <c r="N8" s="38">
        <v>0</v>
      </c>
      <c r="O8" s="38"/>
      <c r="P8" s="38"/>
      <c r="Q8" s="38"/>
      <c r="R8" s="34">
        <v>2026</v>
      </c>
      <c r="S8" s="74">
        <v>0</v>
      </c>
      <c r="T8" s="75">
        <v>0.06</v>
      </c>
      <c r="U8" s="76">
        <v>0</v>
      </c>
      <c r="V8" s="77">
        <v>0</v>
      </c>
      <c r="W8" s="42"/>
      <c r="X8" s="78">
        <v>38</v>
      </c>
      <c r="Y8" s="51">
        <v>0</v>
      </c>
      <c r="Z8" s="39">
        <v>0</v>
      </c>
      <c r="AA8" s="79">
        <v>0.06</v>
      </c>
      <c r="AB8" s="39">
        <v>0</v>
      </c>
      <c r="AC8" s="39">
        <v>1132703.8984375782</v>
      </c>
      <c r="AD8" s="77">
        <v>0</v>
      </c>
      <c r="AE8" s="80"/>
      <c r="AF8" s="78">
        <v>38</v>
      </c>
      <c r="AG8" s="76">
        <v>16200</v>
      </c>
      <c r="AH8" s="79">
        <v>0.06</v>
      </c>
      <c r="AI8" s="76">
        <v>657.72011448000001</v>
      </c>
      <c r="AJ8" s="77">
        <v>19719.722022479997</v>
      </c>
      <c r="AL8" s="92">
        <v>59042.479999999996</v>
      </c>
      <c r="AN8" s="34"/>
    </row>
    <row r="9" spans="1:40" x14ac:dyDescent="0.2">
      <c r="A9" s="93">
        <v>2029</v>
      </c>
      <c r="B9" s="38">
        <v>119391</v>
      </c>
      <c r="C9" s="38">
        <v>-35600</v>
      </c>
      <c r="D9" s="38">
        <v>0</v>
      </c>
      <c r="E9" s="38">
        <v>0</v>
      </c>
      <c r="F9" s="38">
        <v>83791</v>
      </c>
      <c r="G9" s="38">
        <v>0</v>
      </c>
      <c r="H9" s="38">
        <v>0</v>
      </c>
      <c r="I9" s="38">
        <v>0</v>
      </c>
      <c r="J9" s="38">
        <v>0</v>
      </c>
      <c r="K9" s="38">
        <v>83791</v>
      </c>
      <c r="L9" s="38">
        <v>-5191.3119898589994</v>
      </c>
      <c r="M9" s="38">
        <v>-67884.492773437465</v>
      </c>
      <c r="N9" s="38">
        <v>0</v>
      </c>
      <c r="O9" s="38"/>
      <c r="P9" s="38"/>
      <c r="Q9" s="38"/>
      <c r="R9" s="34">
        <v>2027</v>
      </c>
      <c r="S9" s="74">
        <v>0</v>
      </c>
      <c r="T9" s="75">
        <v>0.06</v>
      </c>
      <c r="U9" s="76">
        <v>0</v>
      </c>
      <c r="V9" s="77">
        <v>0</v>
      </c>
      <c r="W9" s="42"/>
      <c r="X9" s="78">
        <v>39</v>
      </c>
      <c r="Y9" s="51">
        <v>0</v>
      </c>
      <c r="Z9" s="39">
        <v>0</v>
      </c>
      <c r="AA9" s="79">
        <v>0.06</v>
      </c>
      <c r="AB9" s="39">
        <v>0</v>
      </c>
      <c r="AC9" s="39">
        <v>1132703.8984375782</v>
      </c>
      <c r="AD9" s="77">
        <v>0</v>
      </c>
      <c r="AE9" s="80"/>
      <c r="AF9" s="78">
        <v>39</v>
      </c>
      <c r="AG9" s="76">
        <v>16700</v>
      </c>
      <c r="AH9" s="79">
        <v>0.06</v>
      </c>
      <c r="AI9" s="76">
        <v>1684.1833213487998</v>
      </c>
      <c r="AJ9" s="77">
        <v>38103.905343828796</v>
      </c>
      <c r="AL9" s="92">
        <v>52126.2</v>
      </c>
      <c r="AN9" s="34"/>
    </row>
    <row r="10" spans="1:40" x14ac:dyDescent="0.2">
      <c r="A10" s="93">
        <v>2030</v>
      </c>
      <c r="B10" s="38">
        <v>122688</v>
      </c>
      <c r="C10" s="38">
        <v>-36800</v>
      </c>
      <c r="D10" s="38">
        <v>0</v>
      </c>
      <c r="E10" s="38">
        <v>0</v>
      </c>
      <c r="F10" s="38">
        <v>85888</v>
      </c>
      <c r="G10" s="38">
        <v>0</v>
      </c>
      <c r="H10" s="38">
        <v>0</v>
      </c>
      <c r="I10" s="38">
        <v>0</v>
      </c>
      <c r="J10" s="38">
        <v>0</v>
      </c>
      <c r="K10" s="38">
        <v>85888</v>
      </c>
      <c r="L10" s="38">
        <v>-5285.9433901546308</v>
      </c>
      <c r="M10" s="38">
        <v>-69581.605092773389</v>
      </c>
      <c r="N10" s="38">
        <v>0</v>
      </c>
      <c r="O10" s="38"/>
      <c r="P10" s="38"/>
      <c r="Q10" s="38"/>
      <c r="R10" s="34">
        <v>2028</v>
      </c>
      <c r="S10" s="74">
        <v>0</v>
      </c>
      <c r="T10" s="75">
        <v>0.06</v>
      </c>
      <c r="U10" s="76">
        <v>0</v>
      </c>
      <c r="V10" s="77">
        <v>0</v>
      </c>
      <c r="W10" s="42"/>
      <c r="X10" s="78">
        <v>40</v>
      </c>
      <c r="Y10" s="51">
        <v>0</v>
      </c>
      <c r="Z10" s="39">
        <v>0</v>
      </c>
      <c r="AA10" s="79">
        <v>0.06</v>
      </c>
      <c r="AB10" s="39">
        <v>0</v>
      </c>
      <c r="AC10" s="39">
        <v>1132703.8984375782</v>
      </c>
      <c r="AD10" s="77">
        <v>0</v>
      </c>
      <c r="AE10" s="80"/>
      <c r="AF10" s="78">
        <v>40</v>
      </c>
      <c r="AG10" s="76">
        <v>17200</v>
      </c>
      <c r="AH10" s="79">
        <v>0.06</v>
      </c>
      <c r="AI10" s="76">
        <v>2802.2343206297278</v>
      </c>
      <c r="AJ10" s="77">
        <v>58106.139664458526</v>
      </c>
      <c r="AL10" s="92">
        <v>44954.539999999994</v>
      </c>
      <c r="AN10" s="34"/>
    </row>
    <row r="11" spans="1:40" x14ac:dyDescent="0.2">
      <c r="A11" s="93">
        <v>2031</v>
      </c>
      <c r="B11" s="38">
        <v>126076</v>
      </c>
      <c r="C11" s="38">
        <v>-38000</v>
      </c>
      <c r="D11" s="38">
        <v>0</v>
      </c>
      <c r="E11" s="38">
        <v>0</v>
      </c>
      <c r="F11" s="38">
        <v>88076</v>
      </c>
      <c r="G11" s="38">
        <v>0</v>
      </c>
      <c r="H11" s="38">
        <v>0</v>
      </c>
      <c r="I11" s="38">
        <v>0</v>
      </c>
      <c r="J11" s="38">
        <v>0</v>
      </c>
      <c r="K11" s="38">
        <v>88076</v>
      </c>
      <c r="L11" s="38">
        <v>-5399.0973096986745</v>
      </c>
      <c r="M11" s="38">
        <v>-71321.145220092716</v>
      </c>
      <c r="N11" s="38">
        <v>0</v>
      </c>
      <c r="O11" s="38"/>
      <c r="P11" s="38"/>
      <c r="Q11" s="38"/>
      <c r="R11" s="34">
        <v>2029</v>
      </c>
      <c r="S11" s="74">
        <v>0</v>
      </c>
      <c r="T11" s="75">
        <v>0.06</v>
      </c>
      <c r="U11" s="76">
        <v>0</v>
      </c>
      <c r="V11" s="77">
        <v>0</v>
      </c>
      <c r="W11" s="42"/>
      <c r="X11" s="78">
        <v>41</v>
      </c>
      <c r="Y11" s="51">
        <v>0</v>
      </c>
      <c r="Z11" s="39">
        <v>0</v>
      </c>
      <c r="AA11" s="79">
        <v>0.06</v>
      </c>
      <c r="AB11" s="39">
        <v>0</v>
      </c>
      <c r="AC11" s="39">
        <v>1132703.8984375782</v>
      </c>
      <c r="AD11" s="77">
        <v>0</v>
      </c>
      <c r="AE11" s="80"/>
      <c r="AF11" s="78">
        <v>41</v>
      </c>
      <c r="AG11" s="76">
        <v>17800</v>
      </c>
      <c r="AH11" s="79">
        <v>0.06</v>
      </c>
      <c r="AI11" s="76">
        <v>4020.3683798675111</v>
      </c>
      <c r="AJ11" s="77">
        <v>79926.508044326023</v>
      </c>
      <c r="AL11" s="92">
        <v>37433.619999999995</v>
      </c>
      <c r="AN11" s="34"/>
    </row>
    <row r="12" spans="1:40" x14ac:dyDescent="0.2">
      <c r="A12" s="93">
        <v>2032</v>
      </c>
      <c r="B12" s="38">
        <v>129558</v>
      </c>
      <c r="C12" s="38">
        <v>-39000</v>
      </c>
      <c r="D12" s="38">
        <v>0</v>
      </c>
      <c r="E12" s="38">
        <v>0</v>
      </c>
      <c r="F12" s="38">
        <v>90558</v>
      </c>
      <c r="G12" s="38">
        <v>0</v>
      </c>
      <c r="H12" s="38">
        <v>0</v>
      </c>
      <c r="I12" s="38">
        <v>0</v>
      </c>
      <c r="J12" s="38">
        <v>0</v>
      </c>
      <c r="K12" s="38">
        <v>90558</v>
      </c>
      <c r="L12" s="38">
        <v>-5590.3005124308293</v>
      </c>
      <c r="M12" s="38">
        <v>-73104.173850595034</v>
      </c>
      <c r="N12" s="38">
        <v>0</v>
      </c>
      <c r="O12" s="38"/>
      <c r="P12" s="38"/>
      <c r="Q12" s="38"/>
      <c r="R12" s="34">
        <v>2030</v>
      </c>
      <c r="S12" s="74">
        <v>0</v>
      </c>
      <c r="T12" s="75">
        <v>0.06</v>
      </c>
      <c r="U12" s="76">
        <v>0</v>
      </c>
      <c r="V12" s="77">
        <v>0</v>
      </c>
      <c r="W12" s="42"/>
      <c r="X12" s="78">
        <v>42</v>
      </c>
      <c r="Y12" s="51">
        <v>0</v>
      </c>
      <c r="Z12" s="39">
        <v>0</v>
      </c>
      <c r="AA12" s="79">
        <v>0.06</v>
      </c>
      <c r="AB12" s="39">
        <v>0</v>
      </c>
      <c r="AC12" s="39">
        <v>1132703.8984375782</v>
      </c>
      <c r="AD12" s="77">
        <v>0</v>
      </c>
      <c r="AE12" s="80"/>
      <c r="AF12" s="78">
        <v>42</v>
      </c>
      <c r="AG12" s="76">
        <v>18400</v>
      </c>
      <c r="AH12" s="79">
        <v>0.06</v>
      </c>
      <c r="AI12" s="76">
        <v>5347.5904826595615</v>
      </c>
      <c r="AJ12" s="77">
        <v>103674.09852698559</v>
      </c>
      <c r="AL12" s="92">
        <v>29569.739999999991</v>
      </c>
      <c r="AN12" s="34"/>
    </row>
    <row r="13" spans="1:40" x14ac:dyDescent="0.2">
      <c r="A13" s="93">
        <v>2033</v>
      </c>
      <c r="B13" s="38">
        <v>133137</v>
      </c>
      <c r="C13" s="38">
        <v>-36903.3193359375</v>
      </c>
      <c r="D13" s="38">
        <v>0</v>
      </c>
      <c r="E13" s="38">
        <v>0</v>
      </c>
      <c r="F13" s="38">
        <v>96233.6806640625</v>
      </c>
      <c r="G13" s="38">
        <v>0</v>
      </c>
      <c r="H13" s="38">
        <v>0</v>
      </c>
      <c r="I13" s="38">
        <v>0</v>
      </c>
      <c r="J13" s="38">
        <v>0</v>
      </c>
      <c r="K13" s="38">
        <v>96233.6806640625</v>
      </c>
      <c r="L13" s="38">
        <v>-6787.8815889750931</v>
      </c>
      <c r="M13" s="38">
        <v>-74931.778196859901</v>
      </c>
      <c r="N13" s="38">
        <v>0</v>
      </c>
      <c r="O13" s="38"/>
      <c r="P13" s="38"/>
      <c r="Q13" s="38"/>
      <c r="R13" s="34">
        <v>2031</v>
      </c>
      <c r="S13" s="74">
        <v>0</v>
      </c>
      <c r="T13" s="75">
        <v>0.06</v>
      </c>
      <c r="U13" s="76">
        <v>0</v>
      </c>
      <c r="V13" s="77">
        <v>0</v>
      </c>
      <c r="W13" s="42"/>
      <c r="X13" s="78">
        <v>43</v>
      </c>
      <c r="Y13" s="51">
        <v>0</v>
      </c>
      <c r="Z13" s="39">
        <v>0</v>
      </c>
      <c r="AA13" s="79">
        <v>0.06</v>
      </c>
      <c r="AB13" s="39">
        <v>0</v>
      </c>
      <c r="AC13" s="39">
        <v>1132703.8984375782</v>
      </c>
      <c r="AD13" s="77">
        <v>0</v>
      </c>
      <c r="AE13" s="80"/>
      <c r="AF13" s="78">
        <v>43</v>
      </c>
      <c r="AG13" s="76">
        <v>19000</v>
      </c>
      <c r="AH13" s="79">
        <v>0.06</v>
      </c>
      <c r="AI13" s="76">
        <v>6790.4459116191347</v>
      </c>
      <c r="AJ13" s="77">
        <v>129464.54443860472</v>
      </c>
      <c r="AL13" s="92">
        <v>21369.19999999999</v>
      </c>
      <c r="AN13" s="34"/>
    </row>
    <row r="14" spans="1:40" x14ac:dyDescent="0.2">
      <c r="A14" s="93">
        <v>2034</v>
      </c>
      <c r="B14" s="38">
        <v>136816</v>
      </c>
      <c r="C14" s="38">
        <v>-24626.880859375</v>
      </c>
      <c r="D14" s="38">
        <v>0</v>
      </c>
      <c r="E14" s="38">
        <v>0</v>
      </c>
      <c r="F14" s="38">
        <v>112189.119140625</v>
      </c>
      <c r="G14" s="38">
        <v>0</v>
      </c>
      <c r="H14" s="38">
        <v>0</v>
      </c>
      <c r="I14" s="38">
        <v>0</v>
      </c>
      <c r="J14" s="38">
        <v>0</v>
      </c>
      <c r="K14" s="38">
        <v>112189.119140625</v>
      </c>
      <c r="L14" s="38">
        <v>-15390.017247330288</v>
      </c>
      <c r="M14" s="38">
        <v>-76805.072651781389</v>
      </c>
      <c r="N14" s="38">
        <v>0</v>
      </c>
      <c r="O14" s="38"/>
      <c r="P14" s="38"/>
      <c r="Q14" s="38"/>
      <c r="R14" s="34">
        <v>2032</v>
      </c>
      <c r="S14" s="74">
        <v>0</v>
      </c>
      <c r="T14" s="75">
        <v>0.06</v>
      </c>
      <c r="U14" s="76">
        <v>0</v>
      </c>
      <c r="V14" s="77">
        <v>0</v>
      </c>
      <c r="W14" s="42"/>
      <c r="X14" s="78">
        <v>44</v>
      </c>
      <c r="Y14" s="51">
        <v>0</v>
      </c>
      <c r="Z14" s="39">
        <v>0</v>
      </c>
      <c r="AA14" s="79">
        <v>0.06</v>
      </c>
      <c r="AB14" s="39">
        <v>0</v>
      </c>
      <c r="AC14" s="39">
        <v>1132703.8984375782</v>
      </c>
      <c r="AD14" s="77">
        <v>0</v>
      </c>
      <c r="AE14" s="80"/>
      <c r="AF14" s="78">
        <v>44</v>
      </c>
      <c r="AG14" s="76">
        <v>19500</v>
      </c>
      <c r="AH14" s="79">
        <v>0.06</v>
      </c>
      <c r="AI14" s="76">
        <v>8352.8726663162834</v>
      </c>
      <c r="AJ14" s="77">
        <v>157317.41710492101</v>
      </c>
      <c r="AL14" s="92">
        <v>12938.659999999989</v>
      </c>
      <c r="AN14" s="34"/>
    </row>
    <row r="15" spans="1:40" x14ac:dyDescent="0.2">
      <c r="A15" s="93">
        <v>2035</v>
      </c>
      <c r="B15" s="38">
        <v>140597</v>
      </c>
      <c r="C15" s="38">
        <v>-25307.4599609375</v>
      </c>
      <c r="D15" s="38">
        <v>0</v>
      </c>
      <c r="E15" s="38">
        <v>0</v>
      </c>
      <c r="F15" s="38">
        <v>115289.5400390625</v>
      </c>
      <c r="G15" s="38">
        <v>0</v>
      </c>
      <c r="H15" s="38">
        <v>0</v>
      </c>
      <c r="I15" s="38">
        <v>0</v>
      </c>
      <c r="J15" s="38">
        <v>0</v>
      </c>
      <c r="K15" s="38">
        <v>115289.5400390625</v>
      </c>
      <c r="L15" s="38">
        <v>-15858.496013698888</v>
      </c>
      <c r="M15" s="38">
        <v>-78725.199468075924</v>
      </c>
      <c r="N15" s="38">
        <v>0</v>
      </c>
      <c r="O15" s="38"/>
      <c r="P15" s="38"/>
      <c r="Q15" s="38"/>
      <c r="R15" s="34">
        <v>2033</v>
      </c>
      <c r="S15" s="74">
        <v>0</v>
      </c>
      <c r="T15" s="75">
        <v>0.06</v>
      </c>
      <c r="U15" s="76">
        <v>0</v>
      </c>
      <c r="V15" s="77">
        <v>0</v>
      </c>
      <c r="W15" s="42"/>
      <c r="X15" s="78">
        <v>45</v>
      </c>
      <c r="Y15" s="51">
        <v>0</v>
      </c>
      <c r="Z15" s="39">
        <v>0</v>
      </c>
      <c r="AA15" s="79">
        <v>0.06</v>
      </c>
      <c r="AB15" s="39">
        <v>0</v>
      </c>
      <c r="AC15" s="39">
        <v>1132703.8984375782</v>
      </c>
      <c r="AD15" s="77">
        <v>0</v>
      </c>
      <c r="AE15" s="80"/>
      <c r="AF15" s="78">
        <v>45</v>
      </c>
      <c r="AG15" s="76">
        <v>24284.779296875</v>
      </c>
      <c r="AH15" s="79">
        <v>0.06</v>
      </c>
      <c r="AI15" s="76">
        <v>10167.58840520151</v>
      </c>
      <c r="AJ15" s="77">
        <v>191769.78480699752</v>
      </c>
      <c r="AL15" s="92">
        <v>7.0312498792191036E-4</v>
      </c>
      <c r="AN15" s="34"/>
    </row>
    <row r="16" spans="1:40" x14ac:dyDescent="0.2">
      <c r="A16" s="93">
        <v>2036</v>
      </c>
      <c r="B16" s="38">
        <v>144484</v>
      </c>
      <c r="C16" s="38">
        <v>-26007.1201171875</v>
      </c>
      <c r="D16" s="38">
        <v>0</v>
      </c>
      <c r="E16" s="38">
        <v>0</v>
      </c>
      <c r="F16" s="38">
        <v>118476.8798828125</v>
      </c>
      <c r="G16" s="38">
        <v>0</v>
      </c>
      <c r="H16" s="38">
        <v>0</v>
      </c>
      <c r="I16" s="38">
        <v>0</v>
      </c>
      <c r="J16" s="38">
        <v>0</v>
      </c>
      <c r="K16" s="38">
        <v>118476.8798828125</v>
      </c>
      <c r="L16" s="38">
        <v>-16313.054477796628</v>
      </c>
      <c r="M16" s="38">
        <v>-80693.329454777821</v>
      </c>
      <c r="N16" s="38">
        <v>0</v>
      </c>
      <c r="O16" s="38"/>
      <c r="P16" s="38"/>
      <c r="Q16" s="38"/>
      <c r="R16" s="34">
        <v>2034</v>
      </c>
      <c r="S16" s="74">
        <v>0</v>
      </c>
      <c r="T16" s="75">
        <v>0.06</v>
      </c>
      <c r="U16" s="76">
        <v>0</v>
      </c>
      <c r="V16" s="77">
        <v>0</v>
      </c>
      <c r="W16" s="42"/>
      <c r="X16" s="78">
        <v>46</v>
      </c>
      <c r="Y16" s="51">
        <v>0</v>
      </c>
      <c r="Z16" s="39">
        <v>0</v>
      </c>
      <c r="AA16" s="79">
        <v>0.06</v>
      </c>
      <c r="AB16" s="39">
        <v>0</v>
      </c>
      <c r="AC16" s="39">
        <v>1132703.8984375782</v>
      </c>
      <c r="AD16" s="77">
        <v>0</v>
      </c>
      <c r="AE16" s="80"/>
      <c r="AF16" s="78">
        <v>46</v>
      </c>
      <c r="AG16" s="76">
        <v>11629.80078125</v>
      </c>
      <c r="AH16" s="79">
        <v>0.06</v>
      </c>
      <c r="AI16" s="76">
        <v>11855.081111857351</v>
      </c>
      <c r="AJ16" s="77">
        <v>215254.66670010486</v>
      </c>
      <c r="AL16" s="92">
        <v>0</v>
      </c>
      <c r="AN16" s="34"/>
    </row>
    <row r="17" spans="1:40" x14ac:dyDescent="0.2">
      <c r="A17" s="93">
        <v>2037</v>
      </c>
      <c r="B17" s="38">
        <v>148479</v>
      </c>
      <c r="C17" s="38">
        <v>-26726.2197265625</v>
      </c>
      <c r="D17" s="38">
        <v>0</v>
      </c>
      <c r="E17" s="38">
        <v>0</v>
      </c>
      <c r="F17" s="38">
        <v>121752.7802734375</v>
      </c>
      <c r="G17" s="38">
        <v>0</v>
      </c>
      <c r="H17" s="38">
        <v>0</v>
      </c>
      <c r="I17" s="38">
        <v>0</v>
      </c>
      <c r="J17" s="38">
        <v>0</v>
      </c>
      <c r="K17" s="38">
        <v>121752.7802734375</v>
      </c>
      <c r="L17" s="38">
        <v>-21895.163422711055</v>
      </c>
      <c r="M17" s="38">
        <v>-82710.662691147256</v>
      </c>
      <c r="N17" s="38">
        <v>0</v>
      </c>
      <c r="O17" s="38"/>
      <c r="P17" s="38"/>
      <c r="Q17" s="38"/>
      <c r="R17" s="34">
        <v>2035</v>
      </c>
      <c r="S17" s="74">
        <v>0</v>
      </c>
      <c r="T17" s="75">
        <v>0.06</v>
      </c>
      <c r="U17" s="76">
        <v>0</v>
      </c>
      <c r="V17" s="77">
        <v>0</v>
      </c>
      <c r="W17" s="42"/>
      <c r="X17" s="78">
        <v>47</v>
      </c>
      <c r="Y17" s="51">
        <v>0</v>
      </c>
      <c r="Z17" s="39">
        <v>0</v>
      </c>
      <c r="AA17" s="79">
        <v>0.06</v>
      </c>
      <c r="AB17" s="39">
        <v>0</v>
      </c>
      <c r="AC17" s="39">
        <v>1132703.8984375782</v>
      </c>
      <c r="AD17" s="77">
        <v>0</v>
      </c>
      <c r="AE17" s="80"/>
      <c r="AF17" s="78">
        <v>47</v>
      </c>
      <c r="AG17" s="76">
        <v>11920.5</v>
      </c>
      <c r="AH17" s="79">
        <v>0.06</v>
      </c>
      <c r="AI17" s="76">
        <v>13272.895002006291</v>
      </c>
      <c r="AJ17" s="77">
        <v>240448.06170211115</v>
      </c>
      <c r="AL17" s="92">
        <v>0</v>
      </c>
      <c r="AN17" s="34"/>
    </row>
    <row r="18" spans="1:40" x14ac:dyDescent="0.2">
      <c r="A18" s="93">
        <v>2038</v>
      </c>
      <c r="B18" s="38">
        <v>152585</v>
      </c>
      <c r="C18" s="38">
        <v>-27465.2998046875</v>
      </c>
      <c r="D18" s="38">
        <v>0</v>
      </c>
      <c r="E18" s="38">
        <v>0</v>
      </c>
      <c r="F18" s="38">
        <v>125119.7001953125</v>
      </c>
      <c r="G18" s="38">
        <v>0</v>
      </c>
      <c r="H18" s="38">
        <v>0</v>
      </c>
      <c r="I18" s="38">
        <v>0</v>
      </c>
      <c r="J18" s="38">
        <v>0</v>
      </c>
      <c r="K18" s="38">
        <v>125119.7001953125</v>
      </c>
      <c r="L18" s="38">
        <v>-22451.433757214287</v>
      </c>
      <c r="M18" s="38">
        <v>-84778.429258425924</v>
      </c>
      <c r="N18" s="38">
        <v>0</v>
      </c>
      <c r="O18" s="38"/>
      <c r="P18" s="38"/>
      <c r="Q18" s="38"/>
      <c r="R18" s="34">
        <v>2036</v>
      </c>
      <c r="S18" s="74">
        <v>0</v>
      </c>
      <c r="T18" s="75">
        <v>0.06</v>
      </c>
      <c r="U18" s="76">
        <v>0</v>
      </c>
      <c r="V18" s="77">
        <v>0</v>
      </c>
      <c r="W18" s="42"/>
      <c r="X18" s="78">
        <v>48</v>
      </c>
      <c r="Y18" s="51">
        <v>0</v>
      </c>
      <c r="Z18" s="39">
        <v>0</v>
      </c>
      <c r="AA18" s="79">
        <v>0.06</v>
      </c>
      <c r="AB18" s="39">
        <v>0</v>
      </c>
      <c r="AC18" s="39">
        <v>1132703.8984375782</v>
      </c>
      <c r="AD18" s="77">
        <v>0</v>
      </c>
      <c r="AE18" s="80"/>
      <c r="AF18" s="78">
        <v>48</v>
      </c>
      <c r="AG18" s="76">
        <v>12218.580078125</v>
      </c>
      <c r="AH18" s="79">
        <v>0.06</v>
      </c>
      <c r="AI18" s="76">
        <v>14793.441104470419</v>
      </c>
      <c r="AJ18" s="77">
        <v>267460.08288470656</v>
      </c>
      <c r="AL18" s="92">
        <v>0</v>
      </c>
      <c r="AN18" s="34"/>
    </row>
    <row r="19" spans="1:40" x14ac:dyDescent="0.2">
      <c r="A19" s="93">
        <v>2039</v>
      </c>
      <c r="B19" s="38">
        <v>156806</v>
      </c>
      <c r="C19" s="38">
        <v>-28225.080078125</v>
      </c>
      <c r="D19" s="38">
        <v>0</v>
      </c>
      <c r="E19" s="38">
        <v>0</v>
      </c>
      <c r="F19" s="38">
        <v>128580.919921875</v>
      </c>
      <c r="G19" s="38">
        <v>0</v>
      </c>
      <c r="H19" s="38">
        <v>0</v>
      </c>
      <c r="I19" s="38">
        <v>0</v>
      </c>
      <c r="J19" s="38">
        <v>0</v>
      </c>
      <c r="K19" s="38">
        <v>128580.919921875</v>
      </c>
      <c r="L19" s="38">
        <v>-23038.12279169949</v>
      </c>
      <c r="M19" s="38">
        <v>-86897.889989886564</v>
      </c>
      <c r="N19" s="38">
        <v>0</v>
      </c>
      <c r="O19" s="38"/>
      <c r="P19" s="38"/>
      <c r="Q19" s="38"/>
      <c r="R19" s="34">
        <v>2037</v>
      </c>
      <c r="S19" s="74">
        <v>0</v>
      </c>
      <c r="T19" s="75">
        <v>0.06</v>
      </c>
      <c r="U19" s="76">
        <v>0</v>
      </c>
      <c r="V19" s="77">
        <v>0</v>
      </c>
      <c r="W19" s="42"/>
      <c r="X19" s="78">
        <v>49</v>
      </c>
      <c r="Y19" s="51">
        <v>0</v>
      </c>
      <c r="Z19" s="39">
        <v>0</v>
      </c>
      <c r="AA19" s="79">
        <v>0.06</v>
      </c>
      <c r="AB19" s="39">
        <v>0</v>
      </c>
      <c r="AC19" s="39">
        <v>1132703.8984375782</v>
      </c>
      <c r="AD19" s="77">
        <v>0</v>
      </c>
      <c r="AE19" s="80"/>
      <c r="AF19" s="78">
        <v>49</v>
      </c>
      <c r="AG19" s="76">
        <v>12524.0400390625</v>
      </c>
      <c r="AH19" s="79">
        <v>0.06</v>
      </c>
      <c r="AI19" s="76">
        <v>16423.326174254267</v>
      </c>
      <c r="AJ19" s="77">
        <v>296407.44909802335</v>
      </c>
      <c r="AL19" s="92">
        <v>0</v>
      </c>
      <c r="AN19" s="34"/>
    </row>
    <row r="20" spans="1:40" x14ac:dyDescent="0.2">
      <c r="A20" s="93">
        <v>2040</v>
      </c>
      <c r="B20" s="38">
        <v>161145</v>
      </c>
      <c r="C20" s="38">
        <v>-29006.099609375</v>
      </c>
      <c r="D20" s="38">
        <v>0</v>
      </c>
      <c r="E20" s="38">
        <v>0</v>
      </c>
      <c r="F20" s="38">
        <v>132138.900390625</v>
      </c>
      <c r="G20" s="38">
        <v>0</v>
      </c>
      <c r="H20" s="38">
        <v>0</v>
      </c>
      <c r="I20" s="38">
        <v>0</v>
      </c>
      <c r="J20" s="38">
        <v>0</v>
      </c>
      <c r="K20" s="38">
        <v>132138.900390625</v>
      </c>
      <c r="L20" s="38">
        <v>-23646.378887060622</v>
      </c>
      <c r="M20" s="38">
        <v>-89070.337239633722</v>
      </c>
      <c r="N20" s="38">
        <v>0</v>
      </c>
      <c r="O20" s="38"/>
      <c r="P20" s="38"/>
      <c r="Q20" s="38"/>
      <c r="R20" s="34">
        <v>2038</v>
      </c>
      <c r="S20" s="74">
        <v>0</v>
      </c>
      <c r="T20" s="75">
        <v>0.06</v>
      </c>
      <c r="U20" s="76">
        <v>0</v>
      </c>
      <c r="V20" s="77">
        <v>0</v>
      </c>
      <c r="W20" s="42"/>
      <c r="X20" s="78">
        <v>50</v>
      </c>
      <c r="Y20" s="51">
        <v>0</v>
      </c>
      <c r="Z20" s="39">
        <v>0</v>
      </c>
      <c r="AA20" s="79">
        <v>0.06</v>
      </c>
      <c r="AB20" s="39">
        <v>0</v>
      </c>
      <c r="AC20" s="39">
        <v>1132703.8984375782</v>
      </c>
      <c r="AD20" s="77">
        <v>0</v>
      </c>
      <c r="AE20" s="80"/>
      <c r="AF20" s="78">
        <v>50</v>
      </c>
      <c r="AG20" s="76">
        <v>12837.0595703125</v>
      </c>
      <c r="AH20" s="79">
        <v>0.06</v>
      </c>
      <c r="AI20" s="76">
        <v>18169.558732990776</v>
      </c>
      <c r="AJ20" s="77">
        <v>327414.06740132661</v>
      </c>
      <c r="AL20" s="92">
        <v>4.2968749949068297E-4</v>
      </c>
      <c r="AN20" s="34"/>
    </row>
    <row r="21" spans="1:40" x14ac:dyDescent="0.2">
      <c r="A21" s="93">
        <v>2041</v>
      </c>
      <c r="B21" s="38">
        <v>165605</v>
      </c>
      <c r="C21" s="38">
        <v>-29808.9013671875</v>
      </c>
      <c r="D21" s="38">
        <v>0</v>
      </c>
      <c r="E21" s="38">
        <v>0</v>
      </c>
      <c r="F21" s="38">
        <v>135796.0986328125</v>
      </c>
      <c r="G21" s="38">
        <v>0</v>
      </c>
      <c r="H21" s="38">
        <v>0</v>
      </c>
      <c r="I21" s="38">
        <v>0</v>
      </c>
      <c r="J21" s="38">
        <v>0</v>
      </c>
      <c r="K21" s="38">
        <v>135796.0986328125</v>
      </c>
      <c r="L21" s="38">
        <v>-24272.317069025576</v>
      </c>
      <c r="M21" s="38">
        <v>-91297.095670624563</v>
      </c>
      <c r="N21" s="38">
        <v>0</v>
      </c>
      <c r="O21" s="38"/>
      <c r="P21" s="38"/>
      <c r="Q21" s="38"/>
      <c r="R21" s="34">
        <v>2039</v>
      </c>
      <c r="S21" s="74">
        <v>0</v>
      </c>
      <c r="T21" s="75">
        <v>0.06</v>
      </c>
      <c r="U21" s="76">
        <v>0</v>
      </c>
      <c r="V21" s="77">
        <v>0</v>
      </c>
      <c r="W21" s="42"/>
      <c r="X21" s="78">
        <v>51</v>
      </c>
      <c r="Y21" s="51">
        <v>0</v>
      </c>
      <c r="Z21" s="39">
        <v>0</v>
      </c>
      <c r="AA21" s="79">
        <v>0.06</v>
      </c>
      <c r="AB21" s="39">
        <v>0</v>
      </c>
      <c r="AC21" s="39">
        <v>1132703.8984375782</v>
      </c>
      <c r="AD21" s="77">
        <v>0</v>
      </c>
      <c r="AE21" s="80"/>
      <c r="AF21" s="78">
        <v>51</v>
      </c>
      <c r="AG21" s="76">
        <v>13158</v>
      </c>
      <c r="AH21" s="79">
        <v>0.06</v>
      </c>
      <c r="AI21" s="76">
        <v>20039.584044079595</v>
      </c>
      <c r="AJ21" s="77">
        <v>360611.6514454062</v>
      </c>
      <c r="AL21" s="92">
        <v>4.2968749949068297E-4</v>
      </c>
      <c r="AN21" s="34"/>
    </row>
    <row r="22" spans="1:40" x14ac:dyDescent="0.2">
      <c r="A22" s="93">
        <v>2042</v>
      </c>
      <c r="B22" s="38">
        <v>170189</v>
      </c>
      <c r="C22" s="38">
        <v>-30634.0205078125</v>
      </c>
      <c r="D22" s="38">
        <v>0</v>
      </c>
      <c r="E22" s="38">
        <v>0</v>
      </c>
      <c r="F22" s="38">
        <v>139554.9794921875</v>
      </c>
      <c r="G22" s="38">
        <v>0</v>
      </c>
      <c r="H22" s="38">
        <v>0</v>
      </c>
      <c r="I22" s="38">
        <v>0</v>
      </c>
      <c r="J22" s="38">
        <v>0</v>
      </c>
      <c r="K22" s="38">
        <v>139554.9794921875</v>
      </c>
      <c r="L22" s="38">
        <v>-24916.515565985563</v>
      </c>
      <c r="M22" s="38">
        <v>-93579.523062390173</v>
      </c>
      <c r="N22" s="38">
        <v>0</v>
      </c>
      <c r="O22" s="38"/>
      <c r="P22" s="38"/>
      <c r="Q22" s="38"/>
      <c r="R22" s="34">
        <v>2040</v>
      </c>
      <c r="S22" s="74">
        <v>0</v>
      </c>
      <c r="T22" s="75">
        <v>0.06</v>
      </c>
      <c r="U22" s="76">
        <v>0</v>
      </c>
      <c r="V22" s="77">
        <v>0</v>
      </c>
      <c r="W22" s="42"/>
      <c r="X22" s="78">
        <v>52</v>
      </c>
      <c r="Y22" s="51">
        <v>0</v>
      </c>
      <c r="Z22" s="39">
        <v>0</v>
      </c>
      <c r="AA22" s="79">
        <v>0.06</v>
      </c>
      <c r="AB22" s="39">
        <v>0</v>
      </c>
      <c r="AC22" s="39">
        <v>1132703.8984375782</v>
      </c>
      <c r="AD22" s="77">
        <v>0</v>
      </c>
      <c r="AE22" s="80"/>
      <c r="AF22" s="78">
        <v>52</v>
      </c>
      <c r="AG22" s="76">
        <v>13487.0400390625</v>
      </c>
      <c r="AH22" s="79">
        <v>0.06</v>
      </c>
      <c r="AI22" s="76">
        <v>22041.310287896245</v>
      </c>
      <c r="AJ22" s="77">
        <v>396140.00177236495</v>
      </c>
      <c r="AL22" s="92">
        <v>3.9062499854480848E-4</v>
      </c>
      <c r="AN22" s="34"/>
    </row>
    <row r="23" spans="1:40" x14ac:dyDescent="0.2">
      <c r="A23" s="93">
        <v>2043</v>
      </c>
      <c r="B23" s="38">
        <v>174901</v>
      </c>
      <c r="C23" s="38">
        <v>-31482.1796875</v>
      </c>
      <c r="D23" s="38">
        <v>0</v>
      </c>
      <c r="E23" s="38">
        <v>0</v>
      </c>
      <c r="F23" s="38">
        <v>143418.8203125</v>
      </c>
      <c r="G23" s="38">
        <v>0</v>
      </c>
      <c r="H23" s="38">
        <v>0</v>
      </c>
      <c r="I23" s="38">
        <v>0</v>
      </c>
      <c r="J23" s="38">
        <v>0</v>
      </c>
      <c r="K23" s="38">
        <v>143418.8203125</v>
      </c>
      <c r="L23" s="38">
        <v>-25591.621775568681</v>
      </c>
      <c r="M23" s="38">
        <v>-95919.011138949922</v>
      </c>
      <c r="N23" s="38">
        <v>0</v>
      </c>
      <c r="O23" s="38"/>
      <c r="P23" s="38"/>
      <c r="Q23" s="38"/>
      <c r="R23" s="34">
        <v>2041</v>
      </c>
      <c r="S23" s="74">
        <v>0</v>
      </c>
      <c r="T23" s="75">
        <v>0.06</v>
      </c>
      <c r="U23" s="76">
        <v>0</v>
      </c>
      <c r="V23" s="77">
        <v>0</v>
      </c>
      <c r="W23" s="42"/>
      <c r="X23" s="78">
        <v>53</v>
      </c>
      <c r="Y23" s="51">
        <v>0</v>
      </c>
      <c r="Z23" s="39">
        <v>0</v>
      </c>
      <c r="AA23" s="79">
        <v>0.06</v>
      </c>
      <c r="AB23" s="39">
        <v>0</v>
      </c>
      <c r="AC23" s="39">
        <v>1132703.8984375782</v>
      </c>
      <c r="AD23" s="77">
        <v>0</v>
      </c>
      <c r="AE23" s="80"/>
      <c r="AF23" s="78">
        <v>53</v>
      </c>
      <c r="AG23" s="76">
        <v>13824.1806640625</v>
      </c>
      <c r="AH23" s="79">
        <v>0.06</v>
      </c>
      <c r="AI23" s="76">
        <v>24183.125526263771</v>
      </c>
      <c r="AJ23" s="77">
        <v>434147.30796269124</v>
      </c>
      <c r="AL23" s="92">
        <v>0</v>
      </c>
      <c r="AN23" s="34"/>
    </row>
    <row r="24" spans="1:40" x14ac:dyDescent="0.2">
      <c r="A24" s="93">
        <v>2044</v>
      </c>
      <c r="B24" s="38">
        <v>179744</v>
      </c>
      <c r="C24" s="38">
        <v>-32353.919921875</v>
      </c>
      <c r="D24" s="38">
        <v>0</v>
      </c>
      <c r="E24" s="38">
        <v>0</v>
      </c>
      <c r="F24" s="38">
        <v>147390.080078125</v>
      </c>
      <c r="G24" s="38">
        <v>0</v>
      </c>
      <c r="H24" s="38">
        <v>0</v>
      </c>
      <c r="I24" s="38">
        <v>0</v>
      </c>
      <c r="J24" s="38">
        <v>0</v>
      </c>
      <c r="K24" s="38">
        <v>147390.080078125</v>
      </c>
      <c r="L24" s="38">
        <v>-26292.043948375154</v>
      </c>
      <c r="M24" s="38">
        <v>-98316.986417423657</v>
      </c>
      <c r="N24" s="38">
        <v>0</v>
      </c>
      <c r="O24" s="38"/>
      <c r="P24" s="38"/>
      <c r="Q24" s="38"/>
      <c r="R24" s="34">
        <v>2042</v>
      </c>
      <c r="S24" s="74">
        <v>0</v>
      </c>
      <c r="T24" s="75">
        <v>0.06</v>
      </c>
      <c r="U24" s="76">
        <v>0</v>
      </c>
      <c r="V24" s="77">
        <v>0</v>
      </c>
      <c r="W24" s="42"/>
      <c r="X24" s="78">
        <v>54</v>
      </c>
      <c r="Y24" s="51">
        <v>0</v>
      </c>
      <c r="Z24" s="39">
        <v>0</v>
      </c>
      <c r="AA24" s="79">
        <v>0.06</v>
      </c>
      <c r="AB24" s="39">
        <v>0</v>
      </c>
      <c r="AC24" s="39">
        <v>1132703.8984375782</v>
      </c>
      <c r="AD24" s="77">
        <v>0</v>
      </c>
      <c r="AE24" s="80"/>
      <c r="AF24" s="78">
        <v>54</v>
      </c>
      <c r="AG24" s="76">
        <v>14169.7802734375</v>
      </c>
      <c r="AH24" s="79">
        <v>0.06</v>
      </c>
      <c r="AI24" s="76">
        <v>26473.931885964597</v>
      </c>
      <c r="AJ24" s="77">
        <v>474791.02012209332</v>
      </c>
      <c r="AL24" s="92">
        <v>0</v>
      </c>
      <c r="AN24" s="34"/>
    </row>
    <row r="25" spans="1:40" x14ac:dyDescent="0.2">
      <c r="A25" s="93">
        <v>2045</v>
      </c>
      <c r="B25" s="38">
        <v>184723</v>
      </c>
      <c r="C25" s="38">
        <v>-33250.140625</v>
      </c>
      <c r="D25" s="38">
        <v>0</v>
      </c>
      <c r="E25" s="38">
        <v>0</v>
      </c>
      <c r="F25" s="38">
        <v>151472.859375</v>
      </c>
      <c r="G25" s="38">
        <v>0</v>
      </c>
      <c r="H25" s="38">
        <v>0</v>
      </c>
      <c r="I25" s="38">
        <v>0</v>
      </c>
      <c r="J25" s="38">
        <v>0</v>
      </c>
      <c r="K25" s="38">
        <v>151472.859375</v>
      </c>
      <c r="L25" s="38">
        <v>-27013.666498477509</v>
      </c>
      <c r="M25" s="38">
        <v>-100774.91107785924</v>
      </c>
      <c r="N25" s="38">
        <v>0</v>
      </c>
      <c r="O25" s="38"/>
      <c r="P25" s="38"/>
      <c r="Q25" s="38"/>
      <c r="R25" s="34">
        <v>2043</v>
      </c>
      <c r="S25" s="74">
        <v>0</v>
      </c>
      <c r="T25" s="75">
        <v>0.06</v>
      </c>
      <c r="U25" s="76">
        <v>0</v>
      </c>
      <c r="V25" s="77">
        <v>0</v>
      </c>
      <c r="W25" s="42"/>
      <c r="X25" s="78">
        <v>55</v>
      </c>
      <c r="Y25" s="51">
        <v>0</v>
      </c>
      <c r="Z25" s="39">
        <v>0</v>
      </c>
      <c r="AA25" s="79">
        <v>0.06</v>
      </c>
      <c r="AB25" s="39">
        <v>0</v>
      </c>
      <c r="AC25" s="39">
        <v>1132703.8984375782</v>
      </c>
      <c r="AD25" s="77">
        <v>0</v>
      </c>
      <c r="AE25" s="80"/>
      <c r="AF25" s="78">
        <v>55</v>
      </c>
      <c r="AG25" s="76">
        <v>14524.01953125</v>
      </c>
      <c r="AH25" s="79">
        <v>0.06</v>
      </c>
      <c r="AI25" s="76">
        <v>28923.181793263098</v>
      </c>
      <c r="AJ25" s="77">
        <v>518238.22144660645</v>
      </c>
      <c r="AL25" s="92">
        <v>4.6874999861756805E-4</v>
      </c>
      <c r="AN25" s="34"/>
    </row>
    <row r="26" spans="1:40" x14ac:dyDescent="0.2">
      <c r="A26" s="93">
        <v>2046</v>
      </c>
      <c r="B26" s="38">
        <v>189840</v>
      </c>
      <c r="C26" s="38">
        <v>-34171.201171875</v>
      </c>
      <c r="D26" s="38">
        <v>0</v>
      </c>
      <c r="E26" s="38">
        <v>0</v>
      </c>
      <c r="F26" s="38">
        <v>155668.798828125</v>
      </c>
      <c r="G26" s="38">
        <v>0</v>
      </c>
      <c r="H26" s="38">
        <v>0</v>
      </c>
      <c r="I26" s="38">
        <v>0</v>
      </c>
      <c r="J26" s="38">
        <v>0</v>
      </c>
      <c r="K26" s="38">
        <v>155668.798828125</v>
      </c>
      <c r="L26" s="38">
        <v>-27756.651372017266</v>
      </c>
      <c r="M26" s="38">
        <v>-103294.28385480572</v>
      </c>
      <c r="N26" s="38">
        <v>0</v>
      </c>
      <c r="O26" s="38"/>
      <c r="P26" s="38"/>
      <c r="Q26" s="38"/>
      <c r="R26" s="34">
        <v>2044</v>
      </c>
      <c r="S26" s="74">
        <v>0</v>
      </c>
      <c r="T26" s="75">
        <v>0.06</v>
      </c>
      <c r="U26" s="76">
        <v>0</v>
      </c>
      <c r="V26" s="77">
        <v>0</v>
      </c>
      <c r="W26" s="42"/>
      <c r="X26" s="78">
        <v>56</v>
      </c>
      <c r="Y26" s="51">
        <v>0</v>
      </c>
      <c r="Z26" s="39">
        <v>0</v>
      </c>
      <c r="AA26" s="79">
        <v>0.06</v>
      </c>
      <c r="AB26" s="39">
        <v>0</v>
      </c>
      <c r="AC26" s="39">
        <v>1132703.8984375782</v>
      </c>
      <c r="AD26" s="77">
        <v>0</v>
      </c>
      <c r="AE26" s="80"/>
      <c r="AF26" s="78">
        <v>56</v>
      </c>
      <c r="AG26" s="76">
        <v>14887.080078125</v>
      </c>
      <c r="AH26" s="79">
        <v>0.06</v>
      </c>
      <c r="AI26" s="76">
        <v>31540.905689140134</v>
      </c>
      <c r="AJ26" s="77">
        <v>564666.20721387153</v>
      </c>
      <c r="AL26" s="92">
        <v>3.9062499854480848E-4</v>
      </c>
      <c r="AN26" s="34"/>
    </row>
    <row r="27" spans="1:40" x14ac:dyDescent="0.2">
      <c r="A27" s="93">
        <v>2047</v>
      </c>
      <c r="B27" s="38">
        <v>195100</v>
      </c>
      <c r="C27" s="38">
        <v>-35118.0009765625</v>
      </c>
      <c r="D27" s="38">
        <v>0</v>
      </c>
      <c r="E27" s="38">
        <v>0</v>
      </c>
      <c r="F27" s="38">
        <v>159981.9990234375</v>
      </c>
      <c r="G27" s="38">
        <v>0</v>
      </c>
      <c r="H27" s="38">
        <v>0</v>
      </c>
      <c r="I27" s="38">
        <v>0</v>
      </c>
      <c r="J27" s="38">
        <v>0</v>
      </c>
      <c r="K27" s="38">
        <v>159981.9990234375</v>
      </c>
      <c r="L27" s="38">
        <v>-28521.809738529293</v>
      </c>
      <c r="M27" s="38">
        <v>-105876.64095117585</v>
      </c>
      <c r="N27" s="38">
        <v>0</v>
      </c>
      <c r="O27" s="38"/>
      <c r="P27" s="38"/>
      <c r="Q27" s="38"/>
      <c r="R27" s="34">
        <v>2045</v>
      </c>
      <c r="S27" s="74">
        <v>0</v>
      </c>
      <c r="T27" s="75">
        <v>0.06</v>
      </c>
      <c r="U27" s="76">
        <v>0</v>
      </c>
      <c r="V27" s="77">
        <v>0</v>
      </c>
      <c r="W27" s="42"/>
      <c r="X27" s="78">
        <v>57</v>
      </c>
      <c r="Y27" s="51">
        <v>0</v>
      </c>
      <c r="Z27" s="39">
        <v>0</v>
      </c>
      <c r="AA27" s="79">
        <v>0.06</v>
      </c>
      <c r="AB27" s="39">
        <v>0</v>
      </c>
      <c r="AC27" s="39">
        <v>1132703.8984375782</v>
      </c>
      <c r="AD27" s="77">
        <v>0</v>
      </c>
      <c r="AE27" s="80"/>
      <c r="AF27" s="78">
        <v>57</v>
      </c>
      <c r="AG27" s="76">
        <v>15259.3203125</v>
      </c>
      <c r="AH27" s="79">
        <v>0.06</v>
      </c>
      <c r="AI27" s="76">
        <v>34337.752042207292</v>
      </c>
      <c r="AJ27" s="77">
        <v>614263.27956857882</v>
      </c>
      <c r="AL27" s="92">
        <v>7.8124998253770173E-5</v>
      </c>
      <c r="AN27" s="34"/>
    </row>
    <row r="28" spans="1:40" x14ac:dyDescent="0.2">
      <c r="A28" s="93">
        <v>2048</v>
      </c>
      <c r="B28" s="38">
        <v>200508</v>
      </c>
      <c r="C28" s="38">
        <v>-36091.44140625</v>
      </c>
      <c r="D28" s="38">
        <v>0</v>
      </c>
      <c r="E28" s="38">
        <v>0</v>
      </c>
      <c r="F28" s="38">
        <v>164416.55859375</v>
      </c>
      <c r="G28" s="38">
        <v>0</v>
      </c>
      <c r="H28" s="38">
        <v>0</v>
      </c>
      <c r="I28" s="38">
        <v>0</v>
      </c>
      <c r="J28" s="38">
        <v>0</v>
      </c>
      <c r="K28" s="38">
        <v>164416.55859375</v>
      </c>
      <c r="L28" s="38">
        <v>-29309.951498165043</v>
      </c>
      <c r="M28" s="38">
        <v>-108523.55697495524</v>
      </c>
      <c r="N28" s="38">
        <v>0</v>
      </c>
      <c r="O28" s="38"/>
      <c r="P28" s="38"/>
      <c r="Q28" s="38"/>
      <c r="R28" s="34">
        <v>2046</v>
      </c>
      <c r="S28" s="74">
        <v>0</v>
      </c>
      <c r="T28" s="75">
        <v>0.06</v>
      </c>
      <c r="U28" s="76">
        <v>0</v>
      </c>
      <c r="V28" s="77">
        <v>0</v>
      </c>
      <c r="W28" s="42"/>
      <c r="X28" s="78">
        <v>58</v>
      </c>
      <c r="Y28" s="51">
        <v>0</v>
      </c>
      <c r="Z28" s="39">
        <v>0</v>
      </c>
      <c r="AA28" s="79">
        <v>0.06</v>
      </c>
      <c r="AB28" s="39">
        <v>0</v>
      </c>
      <c r="AC28" s="39">
        <v>1132703.8984375782</v>
      </c>
      <c r="AD28" s="77">
        <v>0</v>
      </c>
      <c r="AE28" s="80"/>
      <c r="AF28" s="78">
        <v>58</v>
      </c>
      <c r="AG28" s="76">
        <v>15640.740234375</v>
      </c>
      <c r="AH28" s="79">
        <v>0.06</v>
      </c>
      <c r="AI28" s="76">
        <v>37325.018981145979</v>
      </c>
      <c r="AJ28" s="77">
        <v>667229.03878409974</v>
      </c>
      <c r="AL28" s="92">
        <v>0</v>
      </c>
      <c r="AN28" s="34"/>
    </row>
    <row r="29" spans="1:40" x14ac:dyDescent="0.2">
      <c r="A29" s="93">
        <v>2049</v>
      </c>
      <c r="B29" s="38">
        <v>206066</v>
      </c>
      <c r="C29" s="38">
        <v>-37091.880859375</v>
      </c>
      <c r="D29" s="38">
        <v>0</v>
      </c>
      <c r="E29" s="38">
        <v>0</v>
      </c>
      <c r="F29" s="38">
        <v>168974.119140625</v>
      </c>
      <c r="G29" s="38">
        <v>0</v>
      </c>
      <c r="H29" s="38">
        <v>0</v>
      </c>
      <c r="I29" s="38">
        <v>0</v>
      </c>
      <c r="J29" s="38">
        <v>0</v>
      </c>
      <c r="K29" s="38">
        <v>168974.119140625</v>
      </c>
      <c r="L29" s="38">
        <v>-30153.988358343719</v>
      </c>
      <c r="M29" s="38">
        <v>-111236.64589932912</v>
      </c>
      <c r="N29" s="38">
        <v>0</v>
      </c>
      <c r="O29" s="38"/>
      <c r="P29" s="38"/>
      <c r="Q29" s="38"/>
      <c r="R29" s="34">
        <v>2047</v>
      </c>
      <c r="S29" s="74">
        <v>0</v>
      </c>
      <c r="T29" s="75">
        <v>0.06</v>
      </c>
      <c r="U29" s="76">
        <v>0</v>
      </c>
      <c r="V29" s="77">
        <v>0</v>
      </c>
      <c r="W29" s="42"/>
      <c r="X29" s="78">
        <v>59</v>
      </c>
      <c r="Y29" s="51">
        <v>0</v>
      </c>
      <c r="Z29" s="39">
        <v>0</v>
      </c>
      <c r="AA29" s="79">
        <v>0.06</v>
      </c>
      <c r="AB29" s="39">
        <v>0</v>
      </c>
      <c r="AC29" s="39">
        <v>1132703.8984375782</v>
      </c>
      <c r="AD29" s="77">
        <v>0</v>
      </c>
      <c r="AE29" s="80"/>
      <c r="AF29" s="78">
        <v>59</v>
      </c>
      <c r="AG29" s="76">
        <v>16031.7001953125</v>
      </c>
      <c r="AH29" s="79">
        <v>0.06</v>
      </c>
      <c r="AI29" s="76">
        <v>40514.693332905357</v>
      </c>
      <c r="AJ29" s="77">
        <v>723775.43231231766</v>
      </c>
      <c r="AL29" s="92">
        <v>0</v>
      </c>
      <c r="AN29" s="34"/>
    </row>
    <row r="30" spans="1:40" x14ac:dyDescent="0.2">
      <c r="A30" s="93">
        <v>2050</v>
      </c>
      <c r="B30" s="38">
        <v>211780</v>
      </c>
      <c r="C30" s="38">
        <v>-38120.400390625</v>
      </c>
      <c r="D30" s="38">
        <v>0</v>
      </c>
      <c r="E30" s="38">
        <v>0</v>
      </c>
      <c r="F30" s="38">
        <v>173659.599609375</v>
      </c>
      <c r="G30" s="38">
        <v>0</v>
      </c>
      <c r="H30" s="38">
        <v>0</v>
      </c>
      <c r="I30" s="38">
        <v>0</v>
      </c>
      <c r="J30" s="38">
        <v>0</v>
      </c>
      <c r="K30" s="38">
        <v>173659.599609375</v>
      </c>
      <c r="L30" s="38">
        <v>-31041.54715787126</v>
      </c>
      <c r="M30" s="38">
        <v>-114017.56204681234</v>
      </c>
      <c r="N30" s="38">
        <v>0</v>
      </c>
      <c r="O30" s="38"/>
      <c r="P30" s="38"/>
      <c r="Q30" s="38"/>
      <c r="R30" s="34">
        <v>2048</v>
      </c>
      <c r="S30" s="74">
        <v>0</v>
      </c>
      <c r="T30" s="75">
        <v>0.06</v>
      </c>
      <c r="U30" s="76">
        <v>0</v>
      </c>
      <c r="V30" s="77">
        <v>0</v>
      </c>
      <c r="W30" s="42"/>
      <c r="X30" s="78">
        <v>60</v>
      </c>
      <c r="Y30" s="51">
        <v>0</v>
      </c>
      <c r="Z30" s="39">
        <v>0</v>
      </c>
      <c r="AA30" s="79">
        <v>0.06</v>
      </c>
      <c r="AB30" s="39">
        <v>0</v>
      </c>
      <c r="AC30" s="39">
        <v>1132703.8984375782</v>
      </c>
      <c r="AD30" s="77">
        <v>0</v>
      </c>
      <c r="AE30" s="80"/>
      <c r="AF30" s="78">
        <v>60</v>
      </c>
      <c r="AG30" s="76">
        <v>16432.560546875</v>
      </c>
      <c r="AH30" s="79">
        <v>0.06</v>
      </c>
      <c r="AI30" s="76">
        <v>43919.502755145309</v>
      </c>
      <c r="AJ30" s="77">
        <v>784127.49561433797</v>
      </c>
      <c r="AL30" s="92">
        <v>0</v>
      </c>
      <c r="AN30" s="34"/>
    </row>
    <row r="31" spans="1:40" x14ac:dyDescent="0.2">
      <c r="A31" s="93">
        <v>2051</v>
      </c>
      <c r="B31" s="38">
        <v>217654</v>
      </c>
      <c r="C31" s="38">
        <v>-39177.720703125</v>
      </c>
      <c r="D31" s="38">
        <v>0</v>
      </c>
      <c r="E31" s="38">
        <v>0</v>
      </c>
      <c r="F31" s="38">
        <v>178476.279296875</v>
      </c>
      <c r="G31" s="38">
        <v>0</v>
      </c>
      <c r="H31" s="38">
        <v>0</v>
      </c>
      <c r="I31" s="38">
        <v>0</v>
      </c>
      <c r="J31" s="38">
        <v>0</v>
      </c>
      <c r="K31" s="38">
        <v>178476.279296875</v>
      </c>
      <c r="L31" s="38">
        <v>-31959.664713307982</v>
      </c>
      <c r="M31" s="38">
        <v>-116868.00109798263</v>
      </c>
      <c r="N31" s="38">
        <v>0</v>
      </c>
      <c r="O31" s="38"/>
      <c r="P31" s="38"/>
      <c r="Q31" s="38"/>
      <c r="R31" s="34">
        <v>2049</v>
      </c>
      <c r="S31" s="74">
        <v>0</v>
      </c>
      <c r="T31" s="75">
        <v>0.06</v>
      </c>
      <c r="U31" s="76">
        <v>0</v>
      </c>
      <c r="V31" s="77">
        <v>0</v>
      </c>
      <c r="W31" s="42"/>
      <c r="X31" s="78">
        <v>61</v>
      </c>
      <c r="Y31" s="51">
        <v>0</v>
      </c>
      <c r="Z31" s="39">
        <v>0</v>
      </c>
      <c r="AA31" s="79">
        <v>0.06</v>
      </c>
      <c r="AB31" s="39">
        <v>0</v>
      </c>
      <c r="AC31" s="39">
        <v>1132703.8984375782</v>
      </c>
      <c r="AD31" s="77">
        <v>0</v>
      </c>
      <c r="AE31" s="80"/>
      <c r="AF31" s="78">
        <v>61</v>
      </c>
      <c r="AG31" s="76">
        <v>16843.3203125</v>
      </c>
      <c r="AH31" s="79">
        <v>0.06</v>
      </c>
      <c r="AI31" s="76">
        <v>47552.949346235277</v>
      </c>
      <c r="AJ31" s="77">
        <v>848523.76527307322</v>
      </c>
      <c r="AL31" s="92">
        <v>0</v>
      </c>
      <c r="AN31" s="34"/>
    </row>
    <row r="32" spans="1:40" x14ac:dyDescent="0.2">
      <c r="A32" s="93">
        <v>2052</v>
      </c>
      <c r="B32" s="38">
        <v>223692</v>
      </c>
      <c r="C32" s="38">
        <v>-40264.560546875</v>
      </c>
      <c r="D32" s="38">
        <v>0</v>
      </c>
      <c r="E32" s="38">
        <v>0</v>
      </c>
      <c r="F32" s="38">
        <v>183427.439453125</v>
      </c>
      <c r="G32" s="38">
        <v>0</v>
      </c>
      <c r="H32" s="38">
        <v>0</v>
      </c>
      <c r="I32" s="38">
        <v>0</v>
      </c>
      <c r="J32" s="38">
        <v>0</v>
      </c>
      <c r="K32" s="38">
        <v>183427.439453125</v>
      </c>
      <c r="L32" s="38">
        <v>-32907.150144456813</v>
      </c>
      <c r="M32" s="38">
        <v>-119789.70112543218</v>
      </c>
      <c r="N32" s="38">
        <v>0</v>
      </c>
      <c r="O32" s="38"/>
      <c r="P32" s="38"/>
      <c r="Q32" s="38"/>
      <c r="R32" s="34">
        <v>2050</v>
      </c>
      <c r="S32" s="74">
        <v>0</v>
      </c>
      <c r="T32" s="75">
        <v>0.06</v>
      </c>
      <c r="U32" s="76">
        <v>0</v>
      </c>
      <c r="V32" s="77">
        <v>0</v>
      </c>
      <c r="W32" s="42"/>
      <c r="X32" s="78">
        <v>62</v>
      </c>
      <c r="Y32" s="51">
        <v>0</v>
      </c>
      <c r="Z32" s="39">
        <v>0</v>
      </c>
      <c r="AA32" s="79">
        <v>0.06</v>
      </c>
      <c r="AB32" s="39">
        <v>0</v>
      </c>
      <c r="AC32" s="39">
        <v>1132703.8984375782</v>
      </c>
      <c r="AD32" s="77">
        <v>0</v>
      </c>
      <c r="AE32" s="80"/>
      <c r="AF32" s="78">
        <v>62</v>
      </c>
      <c r="AG32" s="76">
        <v>17264.33984375</v>
      </c>
      <c r="AH32" s="79">
        <v>0.06</v>
      </c>
      <c r="AI32" s="76">
        <v>51429.356111696892</v>
      </c>
      <c r="AJ32" s="77">
        <v>917217.46122852014</v>
      </c>
      <c r="AL32" s="92">
        <v>1.5625000014551915E-4</v>
      </c>
      <c r="AN32" s="34"/>
    </row>
    <row r="33" spans="1:40" x14ac:dyDescent="0.2">
      <c r="A33" s="93">
        <v>2053</v>
      </c>
      <c r="B33" s="38">
        <v>126611</v>
      </c>
      <c r="C33" s="38">
        <v>-6700</v>
      </c>
      <c r="D33" s="38">
        <v>22516.88426289973</v>
      </c>
      <c r="E33" s="38">
        <v>0</v>
      </c>
      <c r="F33" s="38">
        <v>142427.88426289972</v>
      </c>
      <c r="G33" s="38">
        <v>11402.02656</v>
      </c>
      <c r="H33" s="38">
        <v>0</v>
      </c>
      <c r="I33" s="38">
        <v>0</v>
      </c>
      <c r="J33" s="38">
        <v>11402.02656</v>
      </c>
      <c r="K33" s="38">
        <v>153829.91082289972</v>
      </c>
      <c r="L33" s="38">
        <v>-22546.225950136541</v>
      </c>
      <c r="M33" s="38">
        <v>-122784.44365356799</v>
      </c>
      <c r="N33" s="38">
        <v>0</v>
      </c>
      <c r="O33" s="38"/>
      <c r="P33" s="38"/>
      <c r="Q33" s="38"/>
      <c r="R33" s="34">
        <v>2051</v>
      </c>
      <c r="S33" s="74">
        <v>0</v>
      </c>
      <c r="T33" s="75">
        <v>0.06</v>
      </c>
      <c r="U33" s="76">
        <v>0</v>
      </c>
      <c r="V33" s="77">
        <v>0</v>
      </c>
      <c r="W33" s="42"/>
      <c r="X33" s="78">
        <v>63</v>
      </c>
      <c r="Y33" s="51">
        <v>0</v>
      </c>
      <c r="Z33" s="39">
        <v>0</v>
      </c>
      <c r="AA33" s="79">
        <v>0.06</v>
      </c>
      <c r="AB33" s="39">
        <v>0</v>
      </c>
      <c r="AC33" s="39">
        <v>1132703.8984375782</v>
      </c>
      <c r="AD33" s="77">
        <v>0</v>
      </c>
      <c r="AE33" s="80"/>
      <c r="AF33" s="78">
        <v>63</v>
      </c>
      <c r="AG33" s="76">
        <v>17695.98046875</v>
      </c>
      <c r="AH33" s="79">
        <v>0.06</v>
      </c>
      <c r="AI33" s="76">
        <v>55563.927087773707</v>
      </c>
      <c r="AJ33" s="77">
        <v>990477.36878504383</v>
      </c>
      <c r="AL33" s="92">
        <v>0</v>
      </c>
      <c r="AN33" s="34"/>
    </row>
    <row r="34" spans="1:40" x14ac:dyDescent="0.2">
      <c r="A34" s="93">
        <v>2054</v>
      </c>
      <c r="B34" s="38">
        <v>130409</v>
      </c>
      <c r="C34" s="38">
        <v>7670.1510023470109</v>
      </c>
      <c r="D34" s="38">
        <v>30622.962597543632</v>
      </c>
      <c r="E34" s="38">
        <v>0</v>
      </c>
      <c r="F34" s="38">
        <v>168702.11359989064</v>
      </c>
      <c r="G34" s="38">
        <v>15502.304880000002</v>
      </c>
      <c r="H34" s="38">
        <v>0</v>
      </c>
      <c r="I34" s="38">
        <v>0</v>
      </c>
      <c r="J34" s="38">
        <v>15502.304880000002</v>
      </c>
      <c r="K34" s="38">
        <v>184204.41847989065</v>
      </c>
      <c r="L34" s="38">
        <v>-26359.017041710813</v>
      </c>
      <c r="M34" s="38">
        <v>-125854.05474490717</v>
      </c>
      <c r="N34" s="38">
        <v>0</v>
      </c>
      <c r="O34" s="38"/>
      <c r="P34" s="38"/>
      <c r="Q34" s="38"/>
      <c r="R34" s="34">
        <v>2052</v>
      </c>
      <c r="S34" s="74">
        <v>0</v>
      </c>
      <c r="T34" s="75">
        <v>0.06</v>
      </c>
      <c r="U34" s="76">
        <v>0</v>
      </c>
      <c r="V34" s="77">
        <v>0</v>
      </c>
      <c r="W34" s="42"/>
      <c r="X34" s="78">
        <v>64</v>
      </c>
      <c r="Y34" s="51">
        <v>0</v>
      </c>
      <c r="Z34" s="39">
        <v>0</v>
      </c>
      <c r="AA34" s="79">
        <v>0.06</v>
      </c>
      <c r="AB34" s="39">
        <v>0</v>
      </c>
      <c r="AC34" s="39">
        <v>1132703.8984375782</v>
      </c>
      <c r="AD34" s="77">
        <v>0</v>
      </c>
      <c r="AE34" s="80"/>
      <c r="AF34" s="78">
        <v>64</v>
      </c>
      <c r="AG34" s="76">
        <v>18138.419921875</v>
      </c>
      <c r="AH34" s="79">
        <v>0.06</v>
      </c>
      <c r="AI34" s="76">
        <v>59972.794724758875</v>
      </c>
      <c r="AJ34" s="77">
        <v>1068588.5834316777</v>
      </c>
      <c r="AL34" s="92">
        <v>7.8124998253770173E-5</v>
      </c>
      <c r="AN34" s="34"/>
    </row>
    <row r="35" spans="1:40" x14ac:dyDescent="0.2">
      <c r="A35" s="93">
        <v>2055</v>
      </c>
      <c r="B35" s="38">
        <v>134321</v>
      </c>
      <c r="C35" s="38">
        <v>25934.889176413759</v>
      </c>
      <c r="D35" s="38">
        <v>31235.421849494505</v>
      </c>
      <c r="E35" s="38">
        <v>0</v>
      </c>
      <c r="F35" s="38">
        <v>191491.31102590828</v>
      </c>
      <c r="G35" s="38">
        <v>15819.027840000001</v>
      </c>
      <c r="H35" s="38">
        <v>0</v>
      </c>
      <c r="I35" s="38">
        <v>0</v>
      </c>
      <c r="J35" s="38">
        <v>15819.027840000001</v>
      </c>
      <c r="K35" s="38">
        <v>207310.33886590827</v>
      </c>
      <c r="L35" s="38">
        <v>-31763.227679944728</v>
      </c>
      <c r="M35" s="38">
        <v>-129000.40611352984</v>
      </c>
      <c r="N35" s="38">
        <v>0</v>
      </c>
      <c r="O35" s="38"/>
      <c r="P35" s="38"/>
      <c r="Q35" s="38"/>
      <c r="R35" s="34">
        <v>2053</v>
      </c>
      <c r="S35" s="74">
        <v>0</v>
      </c>
      <c r="T35" s="75">
        <v>0.06</v>
      </c>
      <c r="U35" s="76">
        <v>0</v>
      </c>
      <c r="V35" s="77">
        <v>0</v>
      </c>
      <c r="W35" s="42"/>
      <c r="X35" s="78">
        <v>65</v>
      </c>
      <c r="Y35" s="51">
        <v>0</v>
      </c>
      <c r="Z35" s="39">
        <v>0</v>
      </c>
      <c r="AA35" s="79">
        <v>0.06</v>
      </c>
      <c r="AB35" s="39">
        <v>0</v>
      </c>
      <c r="AC35" s="39">
        <v>1132703.8984375782</v>
      </c>
      <c r="AD35" s="77">
        <v>0</v>
      </c>
      <c r="AE35" s="80"/>
      <c r="AF35" s="78">
        <v>65</v>
      </c>
      <c r="AG35" s="76">
        <v>0</v>
      </c>
      <c r="AH35" s="79">
        <v>0.06</v>
      </c>
      <c r="AI35" s="76">
        <v>64115.315005900658</v>
      </c>
      <c r="AJ35" s="77">
        <v>1132703.8984375782</v>
      </c>
      <c r="AL35" s="92">
        <v>7.8124998253770173E-5</v>
      </c>
      <c r="AN35" s="34"/>
    </row>
    <row r="36" spans="1:40" x14ac:dyDescent="0.2">
      <c r="A36" s="93">
        <v>2056</v>
      </c>
      <c r="B36" s="38">
        <v>138351</v>
      </c>
      <c r="C36" s="38">
        <v>28309.989311528741</v>
      </c>
      <c r="D36" s="38">
        <v>31860.130286484393</v>
      </c>
      <c r="E36" s="38">
        <v>0</v>
      </c>
      <c r="F36" s="38">
        <v>198521.11959801315</v>
      </c>
      <c r="G36" s="38">
        <v>16135.7508</v>
      </c>
      <c r="H36" s="38">
        <v>0</v>
      </c>
      <c r="I36" s="38">
        <v>0</v>
      </c>
      <c r="J36" s="38">
        <v>16135.7508</v>
      </c>
      <c r="K36" s="38">
        <v>214656.87039801315</v>
      </c>
      <c r="L36" s="38">
        <v>-33280.375414944167</v>
      </c>
      <c r="M36" s="38">
        <v>-132225.41626636806</v>
      </c>
      <c r="N36" s="38">
        <v>0</v>
      </c>
      <c r="O36" s="38"/>
      <c r="P36" s="38"/>
      <c r="Q36" s="38"/>
      <c r="R36" s="34">
        <v>2054</v>
      </c>
      <c r="S36" s="74">
        <v>0</v>
      </c>
      <c r="T36" s="75">
        <v>0.06</v>
      </c>
      <c r="U36" s="76">
        <v>0</v>
      </c>
      <c r="V36" s="77">
        <v>0</v>
      </c>
      <c r="W36" s="42"/>
      <c r="X36" s="78">
        <v>66</v>
      </c>
      <c r="Y36" s="51">
        <v>4.1700000000000001E-2</v>
      </c>
      <c r="Z36" s="39">
        <v>47233.752564847011</v>
      </c>
      <c r="AA36" s="79">
        <v>0.06</v>
      </c>
      <c r="AB36" s="39">
        <v>66545.221329309279</v>
      </c>
      <c r="AC36" s="39">
        <v>1152015.3672020405</v>
      </c>
      <c r="AD36" s="77">
        <v>0</v>
      </c>
      <c r="AE36" s="80"/>
      <c r="AF36" s="78">
        <v>66</v>
      </c>
      <c r="AG36" s="76">
        <v>0</v>
      </c>
      <c r="AH36" s="79">
        <v>0.06</v>
      </c>
      <c r="AI36" s="76">
        <v>0</v>
      </c>
      <c r="AJ36" s="77">
        <v>0</v>
      </c>
      <c r="AL36" s="92">
        <v>7.8124998253770173E-5</v>
      </c>
      <c r="AN36" s="34"/>
    </row>
    <row r="37" spans="1:40" x14ac:dyDescent="0.2">
      <c r="A37" s="93">
        <v>2057</v>
      </c>
      <c r="B37" s="38">
        <v>0</v>
      </c>
      <c r="C37" s="38">
        <v>56400.377919653831</v>
      </c>
      <c r="D37" s="38">
        <v>41881.227712543165</v>
      </c>
      <c r="E37" s="38">
        <v>0</v>
      </c>
      <c r="F37" s="38">
        <v>98281.605632196995</v>
      </c>
      <c r="G37" s="38">
        <v>20565.592199999999</v>
      </c>
      <c r="H37" s="38">
        <v>0</v>
      </c>
      <c r="I37" s="38">
        <v>0</v>
      </c>
      <c r="J37" s="38">
        <v>20565.592199999999</v>
      </c>
      <c r="K37" s="38">
        <v>118847.19783219699</v>
      </c>
      <c r="L37" s="38">
        <v>-11029.770242944734</v>
      </c>
      <c r="M37" s="38">
        <v>-135531.05167302725</v>
      </c>
      <c r="N37" s="38">
        <v>0</v>
      </c>
      <c r="O37" s="38"/>
      <c r="P37" s="38"/>
      <c r="Q37" s="38"/>
      <c r="R37" s="34">
        <v>2055</v>
      </c>
      <c r="S37" s="74">
        <v>0</v>
      </c>
      <c r="T37" s="75">
        <v>0.06</v>
      </c>
      <c r="U37" s="76">
        <v>0</v>
      </c>
      <c r="V37" s="77">
        <v>0</v>
      </c>
      <c r="W37" s="42"/>
      <c r="X37" s="78">
        <v>67</v>
      </c>
      <c r="Y37" s="51">
        <v>4.3499999999999997E-2</v>
      </c>
      <c r="Z37" s="39">
        <v>50112.668473288759</v>
      </c>
      <c r="AA37" s="79">
        <v>0.06</v>
      </c>
      <c r="AB37" s="39">
        <v>67617.541977923756</v>
      </c>
      <c r="AC37" s="39">
        <v>1169520.2407066757</v>
      </c>
      <c r="AD37" s="77">
        <v>0</v>
      </c>
      <c r="AE37" s="80"/>
      <c r="AF37" s="78">
        <v>67</v>
      </c>
      <c r="AG37" s="76">
        <v>0</v>
      </c>
      <c r="AH37" s="79">
        <v>0.06</v>
      </c>
      <c r="AI37" s="76">
        <v>0</v>
      </c>
      <c r="AJ37" s="77">
        <v>0</v>
      </c>
      <c r="AL37" s="92">
        <v>7.8124998253770173E-5</v>
      </c>
      <c r="AN37" s="34"/>
    </row>
    <row r="38" spans="1:40" x14ac:dyDescent="0.2">
      <c r="A38" s="93">
        <v>2058</v>
      </c>
      <c r="B38" s="38">
        <v>0</v>
      </c>
      <c r="C38" s="38">
        <v>125838.2809959897</v>
      </c>
      <c r="D38" s="38">
        <v>71433.570417001029</v>
      </c>
      <c r="E38" s="38">
        <v>0</v>
      </c>
      <c r="F38" s="38">
        <v>197271.85141299071</v>
      </c>
      <c r="G38" s="38">
        <v>33572.633760000004</v>
      </c>
      <c r="H38" s="38">
        <v>0</v>
      </c>
      <c r="I38" s="38">
        <v>0</v>
      </c>
      <c r="J38" s="38">
        <v>33572.633760000004</v>
      </c>
      <c r="K38" s="38">
        <v>230844.48517299071</v>
      </c>
      <c r="L38" s="38">
        <v>-33556.682450525826</v>
      </c>
      <c r="M38" s="38">
        <v>-138919.32796485291</v>
      </c>
      <c r="N38" s="38">
        <v>0</v>
      </c>
      <c r="O38" s="38"/>
      <c r="P38" s="38"/>
      <c r="Q38" s="38"/>
      <c r="R38" s="34">
        <v>2056</v>
      </c>
      <c r="S38" s="74">
        <v>0</v>
      </c>
      <c r="T38" s="75">
        <v>0.06</v>
      </c>
      <c r="U38" s="76">
        <v>0</v>
      </c>
      <c r="V38" s="77">
        <v>0</v>
      </c>
      <c r="W38" s="42"/>
      <c r="X38" s="78">
        <v>68</v>
      </c>
      <c r="Y38" s="51">
        <v>4.5499999999999999E-2</v>
      </c>
      <c r="Z38" s="39">
        <v>53213.170952153741</v>
      </c>
      <c r="AA38" s="79">
        <v>0.06</v>
      </c>
      <c r="AB38" s="39">
        <v>68574.81931383592</v>
      </c>
      <c r="AC38" s="39">
        <v>1184881.8890683576</v>
      </c>
      <c r="AD38" s="77">
        <v>0</v>
      </c>
      <c r="AE38" s="80"/>
      <c r="AF38" s="78">
        <v>68</v>
      </c>
      <c r="AG38" s="76">
        <v>0</v>
      </c>
      <c r="AH38" s="79">
        <v>0.06</v>
      </c>
      <c r="AI38" s="76">
        <v>0</v>
      </c>
      <c r="AJ38" s="77">
        <v>0</v>
      </c>
      <c r="AL38" s="92">
        <v>7.8124998253770173E-5</v>
      </c>
      <c r="AN38" s="34"/>
    </row>
    <row r="39" spans="1:40" x14ac:dyDescent="0.2">
      <c r="A39" s="93">
        <v>2059</v>
      </c>
      <c r="B39" s="38">
        <v>0</v>
      </c>
      <c r="C39" s="38">
        <v>133749.2840454765</v>
      </c>
      <c r="D39" s="38">
        <v>72862.241825341043</v>
      </c>
      <c r="E39" s="38">
        <v>0</v>
      </c>
      <c r="F39" s="38">
        <v>206611.52587081754</v>
      </c>
      <c r="G39" s="38">
        <v>34240.32</v>
      </c>
      <c r="H39" s="38">
        <v>0</v>
      </c>
      <c r="I39" s="38">
        <v>0</v>
      </c>
      <c r="J39" s="38">
        <v>34240.32</v>
      </c>
      <c r="K39" s="38">
        <v>240851.84587081755</v>
      </c>
      <c r="L39" s="38">
        <v>-36039.56963802423</v>
      </c>
      <c r="M39" s="38">
        <v>-142392.31116397423</v>
      </c>
      <c r="N39" s="38">
        <v>0</v>
      </c>
      <c r="O39" s="38"/>
      <c r="P39" s="38"/>
      <c r="Q39" s="38"/>
      <c r="R39" s="34">
        <v>2057</v>
      </c>
      <c r="S39" s="74">
        <v>0</v>
      </c>
      <c r="T39" s="75">
        <v>0.06</v>
      </c>
      <c r="U39" s="76">
        <v>0</v>
      </c>
      <c r="V39" s="77">
        <v>0</v>
      </c>
      <c r="W39" s="42"/>
      <c r="X39" s="78">
        <v>69</v>
      </c>
      <c r="Y39" s="51">
        <v>4.7600000000000003E-2</v>
      </c>
      <c r="Z39" s="39">
        <v>56400.377919653831</v>
      </c>
      <c r="AA39" s="79">
        <v>0.06</v>
      </c>
      <c r="AB39" s="39">
        <v>69400.902006511838</v>
      </c>
      <c r="AC39" s="39">
        <v>1197882.4131552156</v>
      </c>
      <c r="AD39" s="77">
        <v>0</v>
      </c>
      <c r="AE39" s="80"/>
      <c r="AF39" s="78">
        <v>69</v>
      </c>
      <c r="AG39" s="76">
        <v>0</v>
      </c>
      <c r="AH39" s="79">
        <v>0.06</v>
      </c>
      <c r="AI39" s="76">
        <v>0</v>
      </c>
      <c r="AJ39" s="77">
        <v>0</v>
      </c>
      <c r="AL39" s="92">
        <v>7.8124998253770173E-5</v>
      </c>
      <c r="AN39" s="34"/>
    </row>
    <row r="40" spans="1:40" x14ac:dyDescent="0.2">
      <c r="A40" s="93">
        <v>2060</v>
      </c>
      <c r="B40" s="38">
        <v>0</v>
      </c>
      <c r="C40" s="38">
        <v>140608.00871145999</v>
      </c>
      <c r="D40" s="38">
        <v>74319.486661847855</v>
      </c>
      <c r="E40" s="38">
        <v>0</v>
      </c>
      <c r="F40" s="38">
        <v>214927.49537330784</v>
      </c>
      <c r="G40" s="38">
        <v>34925.126400000001</v>
      </c>
      <c r="H40" s="38">
        <v>0</v>
      </c>
      <c r="I40" s="38">
        <v>0</v>
      </c>
      <c r="J40" s="38">
        <v>34925.126400000001</v>
      </c>
      <c r="K40" s="38">
        <v>249852.62177330785</v>
      </c>
      <c r="L40" s="38">
        <v>-38177.83505715197</v>
      </c>
      <c r="M40" s="38">
        <v>-145952.11894307358</v>
      </c>
      <c r="N40" s="38">
        <v>-714</v>
      </c>
      <c r="O40" s="38"/>
      <c r="P40" s="38"/>
      <c r="Q40" s="38"/>
      <c r="R40" s="34">
        <v>2058</v>
      </c>
      <c r="S40" s="74">
        <v>0</v>
      </c>
      <c r="T40" s="75">
        <v>0.06</v>
      </c>
      <c r="U40" s="76">
        <v>0</v>
      </c>
      <c r="V40" s="77">
        <v>0</v>
      </c>
      <c r="W40" s="42"/>
      <c r="X40" s="78">
        <v>70</v>
      </c>
      <c r="Y40" s="51">
        <v>0.05</v>
      </c>
      <c r="Z40" s="39">
        <v>59894.120657760781</v>
      </c>
      <c r="AA40" s="79">
        <v>0.06</v>
      </c>
      <c r="AB40" s="39">
        <v>70076.121169580118</v>
      </c>
      <c r="AC40" s="39">
        <v>1208064.4136670348</v>
      </c>
      <c r="AD40" s="77">
        <v>0</v>
      </c>
      <c r="AE40" s="80"/>
      <c r="AF40" s="78">
        <v>70</v>
      </c>
      <c r="AG40" s="76">
        <v>0</v>
      </c>
      <c r="AH40" s="79">
        <v>0.06</v>
      </c>
      <c r="AI40" s="76">
        <v>0</v>
      </c>
      <c r="AJ40" s="77">
        <v>0</v>
      </c>
      <c r="AL40" s="92">
        <v>7.8124998253770173E-5</v>
      </c>
      <c r="AN40" s="34"/>
    </row>
    <row r="41" spans="1:40" x14ac:dyDescent="0.2">
      <c r="A41" s="93">
        <v>2061</v>
      </c>
      <c r="B41" s="38">
        <v>0</v>
      </c>
      <c r="C41" s="38">
        <v>149110.14081096544</v>
      </c>
      <c r="D41" s="38">
        <v>75805.876395084808</v>
      </c>
      <c r="E41" s="38">
        <v>0</v>
      </c>
      <c r="F41" s="38">
        <v>224916.01720605025</v>
      </c>
      <c r="G41" s="38">
        <v>35627.052960000001</v>
      </c>
      <c r="H41" s="38">
        <v>0</v>
      </c>
      <c r="I41" s="38">
        <v>0</v>
      </c>
      <c r="J41" s="38">
        <v>35627.052960000001</v>
      </c>
      <c r="K41" s="38">
        <v>260543.07016605025</v>
      </c>
      <c r="L41" s="38">
        <v>-40827.295563360691</v>
      </c>
      <c r="M41" s="38">
        <v>-149600.9219166504</v>
      </c>
      <c r="N41" s="38">
        <v>-2892.8399999999997</v>
      </c>
      <c r="O41" s="38"/>
      <c r="P41" s="38"/>
      <c r="Q41" s="38"/>
      <c r="R41" s="34">
        <v>2059</v>
      </c>
      <c r="S41" s="74">
        <v>0</v>
      </c>
      <c r="T41" s="75">
        <v>0.06</v>
      </c>
      <c r="U41" s="76">
        <v>0</v>
      </c>
      <c r="V41" s="77">
        <v>0</v>
      </c>
      <c r="W41" s="42"/>
      <c r="X41" s="78">
        <v>71</v>
      </c>
      <c r="Y41" s="51">
        <v>5.28E-2</v>
      </c>
      <c r="Z41" s="39">
        <v>63785.801041619437</v>
      </c>
      <c r="AA41" s="79">
        <v>0.06</v>
      </c>
      <c r="AB41" s="39">
        <v>70570.290788773505</v>
      </c>
      <c r="AC41" s="39">
        <v>1214848.9034141889</v>
      </c>
      <c r="AD41" s="77">
        <v>0</v>
      </c>
      <c r="AE41" s="80"/>
      <c r="AF41" s="78">
        <v>71</v>
      </c>
      <c r="AG41" s="76">
        <v>0</v>
      </c>
      <c r="AH41" s="79">
        <v>0.06</v>
      </c>
      <c r="AI41" s="76">
        <v>0</v>
      </c>
      <c r="AJ41" s="77">
        <v>0</v>
      </c>
      <c r="AL41" s="92">
        <v>7.8124998253770173E-5</v>
      </c>
      <c r="AN41" s="34"/>
    </row>
    <row r="42" spans="1:40" x14ac:dyDescent="0.2">
      <c r="A42" s="93">
        <v>2062</v>
      </c>
      <c r="B42" s="38">
        <v>0</v>
      </c>
      <c r="C42" s="38">
        <v>158990.03352550697</v>
      </c>
      <c r="D42" s="38">
        <v>77321.993922986512</v>
      </c>
      <c r="E42" s="38">
        <v>0</v>
      </c>
      <c r="F42" s="38">
        <v>236312.02744849346</v>
      </c>
      <c r="G42" s="38">
        <v>36328.979520000001</v>
      </c>
      <c r="H42" s="38">
        <v>0</v>
      </c>
      <c r="I42" s="38">
        <v>0</v>
      </c>
      <c r="J42" s="38">
        <v>36328.979520000001</v>
      </c>
      <c r="K42" s="38">
        <v>272641.00696849346</v>
      </c>
      <c r="L42" s="38">
        <v>-43899.044522390337</v>
      </c>
      <c r="M42" s="38">
        <v>-153340.94496456665</v>
      </c>
      <c r="N42" s="38">
        <v>-5976.4103999999998</v>
      </c>
      <c r="O42" s="38"/>
      <c r="P42" s="38"/>
      <c r="Q42" s="38"/>
      <c r="R42" s="34">
        <v>2060</v>
      </c>
      <c r="S42" s="74">
        <v>11900</v>
      </c>
      <c r="T42" s="75">
        <v>0.06</v>
      </c>
      <c r="U42" s="76">
        <v>357</v>
      </c>
      <c r="V42" s="77">
        <v>12257</v>
      </c>
      <c r="W42" s="42"/>
      <c r="X42" s="78">
        <v>72</v>
      </c>
      <c r="Y42" s="51">
        <v>5.3999999999999999E-2</v>
      </c>
      <c r="Z42" s="39">
        <v>65601.840784366199</v>
      </c>
      <c r="AA42" s="79">
        <v>0.06</v>
      </c>
      <c r="AB42" s="39">
        <v>70922.878981320348</v>
      </c>
      <c r="AC42" s="39">
        <v>1220169.9416111431</v>
      </c>
      <c r="AD42" s="77">
        <v>0</v>
      </c>
      <c r="AE42" s="80"/>
      <c r="AF42" s="78">
        <v>72</v>
      </c>
      <c r="AG42" s="76">
        <v>0</v>
      </c>
      <c r="AH42" s="79">
        <v>0.06</v>
      </c>
      <c r="AI42" s="76">
        <v>0</v>
      </c>
      <c r="AJ42" s="77">
        <v>0</v>
      </c>
      <c r="AL42" s="92">
        <v>7.8124998253770173E-5</v>
      </c>
      <c r="AN42" s="34"/>
    </row>
    <row r="43" spans="1:40" x14ac:dyDescent="0.2">
      <c r="A43" s="93">
        <v>2063</v>
      </c>
      <c r="B43" s="38">
        <v>0</v>
      </c>
      <c r="C43" s="38">
        <v>169773.60251701897</v>
      </c>
      <c r="D43" s="38">
        <v>78868.433801446241</v>
      </c>
      <c r="E43" s="38">
        <v>0</v>
      </c>
      <c r="F43" s="38">
        <v>248642.03631846519</v>
      </c>
      <c r="G43" s="38">
        <v>37065.146399999998</v>
      </c>
      <c r="H43" s="38">
        <v>0</v>
      </c>
      <c r="I43" s="38">
        <v>0</v>
      </c>
      <c r="J43" s="38">
        <v>37065.146399999998</v>
      </c>
      <c r="K43" s="38">
        <v>285707.18271846522</v>
      </c>
      <c r="L43" s="38">
        <v>-47245.171780808771</v>
      </c>
      <c r="M43" s="38">
        <v>-157174.46858868079</v>
      </c>
      <c r="N43" s="38">
        <v>-9376.9950239999998</v>
      </c>
      <c r="O43" s="38"/>
      <c r="P43" s="38"/>
      <c r="Q43" s="38"/>
      <c r="R43" s="34">
        <v>2061</v>
      </c>
      <c r="S43" s="74">
        <v>23700</v>
      </c>
      <c r="T43" s="75">
        <v>0.06</v>
      </c>
      <c r="U43" s="76">
        <v>1446.4199999999998</v>
      </c>
      <c r="V43" s="77">
        <v>37403.42</v>
      </c>
      <c r="W43" s="42"/>
      <c r="X43" s="78">
        <v>73</v>
      </c>
      <c r="Y43" s="51">
        <v>5.5300000000000002E-2</v>
      </c>
      <c r="Z43" s="39">
        <v>67475.397771096221</v>
      </c>
      <c r="AA43" s="79">
        <v>0.06</v>
      </c>
      <c r="AB43" s="39">
        <v>71185.934563535688</v>
      </c>
      <c r="AC43" s="39">
        <v>1223880.4784035825</v>
      </c>
      <c r="AD43" s="77">
        <v>0</v>
      </c>
      <c r="AE43" s="80"/>
      <c r="AF43" s="78">
        <v>73</v>
      </c>
      <c r="AG43" s="76">
        <v>0</v>
      </c>
      <c r="AH43" s="79">
        <v>0.06</v>
      </c>
      <c r="AI43" s="76">
        <v>0</v>
      </c>
      <c r="AJ43" s="77">
        <v>0</v>
      </c>
      <c r="AL43" s="92">
        <v>7.8124998253770173E-5</v>
      </c>
      <c r="AN43" s="34"/>
    </row>
    <row r="44" spans="1:40" x14ac:dyDescent="0.2">
      <c r="A44" s="93">
        <v>2064</v>
      </c>
      <c r="B44" s="38">
        <v>0</v>
      </c>
      <c r="C44" s="38">
        <v>177998.93671838945</v>
      </c>
      <c r="D44" s="38">
        <v>80445.802477475154</v>
      </c>
      <c r="E44" s="38">
        <v>0</v>
      </c>
      <c r="F44" s="38">
        <v>258444.73919586459</v>
      </c>
      <c r="G44" s="38">
        <v>39691.378944000004</v>
      </c>
      <c r="H44" s="38">
        <v>0</v>
      </c>
      <c r="I44" s="38">
        <v>0</v>
      </c>
      <c r="J44" s="38">
        <v>39691.378944000004</v>
      </c>
      <c r="K44" s="38">
        <v>298136.11813986459</v>
      </c>
      <c r="L44" s="38">
        <v>-50373.362431497371</v>
      </c>
      <c r="M44" s="38">
        <v>-161103.83030339779</v>
      </c>
      <c r="N44" s="38">
        <v>-13101.614725439998</v>
      </c>
      <c r="O44" s="38"/>
      <c r="P44" s="38"/>
      <c r="Q44" s="38"/>
      <c r="R44" s="34">
        <v>2062</v>
      </c>
      <c r="S44" s="74">
        <v>24800</v>
      </c>
      <c r="T44" s="75">
        <v>0.06</v>
      </c>
      <c r="U44" s="76">
        <v>2988.2051999999999</v>
      </c>
      <c r="V44" s="77">
        <v>65191.625199999995</v>
      </c>
      <c r="W44" s="42"/>
      <c r="X44" s="78">
        <v>74</v>
      </c>
      <c r="Y44" s="51">
        <v>5.67E-2</v>
      </c>
      <c r="Z44" s="39">
        <v>69394.023125483131</v>
      </c>
      <c r="AA44" s="79">
        <v>0.06</v>
      </c>
      <c r="AB44" s="39">
        <v>71351.008010450445</v>
      </c>
      <c r="AC44" s="39">
        <v>1225837.4632885498</v>
      </c>
      <c r="AD44" s="77">
        <v>0</v>
      </c>
      <c r="AE44" s="80"/>
      <c r="AF44" s="78">
        <v>74</v>
      </c>
      <c r="AG44" s="76">
        <v>0</v>
      </c>
      <c r="AH44" s="79">
        <v>0.06</v>
      </c>
      <c r="AI44" s="76">
        <v>0</v>
      </c>
      <c r="AJ44" s="77">
        <v>0</v>
      </c>
      <c r="AL44" s="92">
        <v>7.8124998253770173E-5</v>
      </c>
      <c r="AN44" s="34"/>
    </row>
    <row r="45" spans="1:40" x14ac:dyDescent="0.2">
      <c r="A45" s="93">
        <v>2065</v>
      </c>
      <c r="B45" s="38">
        <v>0</v>
      </c>
      <c r="C45" s="38">
        <v>187371.40044398233</v>
      </c>
      <c r="D45" s="38">
        <v>82054.71852702467</v>
      </c>
      <c r="E45" s="38">
        <v>0</v>
      </c>
      <c r="F45" s="38">
        <v>269426.118971007</v>
      </c>
      <c r="G45" s="38">
        <v>40482.330335999999</v>
      </c>
      <c r="H45" s="38">
        <v>0</v>
      </c>
      <c r="I45" s="38">
        <v>0</v>
      </c>
      <c r="J45" s="38">
        <v>40482.330335999999</v>
      </c>
      <c r="K45" s="38">
        <v>309908.44930700702</v>
      </c>
      <c r="L45" s="38">
        <v>-53291.171568786747</v>
      </c>
      <c r="M45" s="38">
        <v>-165131.42606098272</v>
      </c>
      <c r="N45" s="38">
        <v>-17649.711608966401</v>
      </c>
      <c r="O45" s="38"/>
      <c r="P45" s="38"/>
      <c r="Q45" s="38"/>
      <c r="R45" s="34">
        <v>2063</v>
      </c>
      <c r="S45" s="74">
        <v>25900</v>
      </c>
      <c r="T45" s="75">
        <v>0.06</v>
      </c>
      <c r="U45" s="76">
        <v>4688.4975119999999</v>
      </c>
      <c r="V45" s="77">
        <v>95780.122711999997</v>
      </c>
      <c r="W45" s="42"/>
      <c r="X45" s="78">
        <v>75</v>
      </c>
      <c r="Y45" s="51">
        <v>5.8200000000000002E-2</v>
      </c>
      <c r="Z45" s="39">
        <v>71343.740363393605</v>
      </c>
      <c r="AA45" s="79">
        <v>0.06</v>
      </c>
      <c r="AB45" s="39">
        <v>71409.935586411186</v>
      </c>
      <c r="AC45" s="39">
        <v>1225903.6585115674</v>
      </c>
      <c r="AD45" s="77">
        <v>0</v>
      </c>
      <c r="AE45" s="80"/>
      <c r="AF45" s="78">
        <v>75</v>
      </c>
      <c r="AG45" s="76">
        <v>0</v>
      </c>
      <c r="AH45" s="79">
        <v>0.06</v>
      </c>
      <c r="AI45" s="76">
        <v>0</v>
      </c>
      <c r="AJ45" s="77">
        <v>0</v>
      </c>
      <c r="AL45" s="92">
        <v>7.8124998253770173E-5</v>
      </c>
      <c r="AN45" s="34"/>
    </row>
    <row r="46" spans="1:40" x14ac:dyDescent="0.2">
      <c r="A46" s="93">
        <v>2066</v>
      </c>
      <c r="B46" s="38">
        <v>0</v>
      </c>
      <c r="C46" s="38">
        <v>197460.10442892395</v>
      </c>
      <c r="D46" s="38">
        <v>83695.812897565163</v>
      </c>
      <c r="E46" s="38">
        <v>0</v>
      </c>
      <c r="F46" s="38">
        <v>281155.91732648911</v>
      </c>
      <c r="G46" s="38">
        <v>41291.25789600001</v>
      </c>
      <c r="H46" s="38">
        <v>0</v>
      </c>
      <c r="I46" s="38">
        <v>0</v>
      </c>
      <c r="J46" s="38">
        <v>41291.25789600001</v>
      </c>
      <c r="K46" s="38">
        <v>322447.17522248911</v>
      </c>
      <c r="L46" s="38">
        <v>-56431.98312325342</v>
      </c>
      <c r="M46" s="38">
        <v>-169259.71171250727</v>
      </c>
      <c r="N46" s="38">
        <v>-23010.694305504385</v>
      </c>
      <c r="O46" s="38"/>
      <c r="P46" s="38"/>
      <c r="Q46" s="38"/>
      <c r="R46" s="34">
        <v>2064</v>
      </c>
      <c r="S46" s="74">
        <v>26800</v>
      </c>
      <c r="T46" s="75">
        <v>0.06</v>
      </c>
      <c r="U46" s="76">
        <v>6550.8073627199992</v>
      </c>
      <c r="V46" s="77">
        <v>129130.93007472</v>
      </c>
      <c r="W46" s="42"/>
      <c r="X46" s="78">
        <v>76</v>
      </c>
      <c r="Y46" s="51">
        <v>5.9799999999999999E-2</v>
      </c>
      <c r="Z46" s="39">
        <v>73309.038778991729</v>
      </c>
      <c r="AA46" s="79">
        <v>0.06</v>
      </c>
      <c r="AB46" s="39">
        <v>71354.948347324287</v>
      </c>
      <c r="AC46" s="39">
        <v>1223949.5680799</v>
      </c>
      <c r="AD46" s="77">
        <v>0</v>
      </c>
      <c r="AE46" s="80"/>
      <c r="AF46" s="78">
        <v>76</v>
      </c>
      <c r="AG46" s="76">
        <v>0</v>
      </c>
      <c r="AH46" s="79">
        <v>0.06</v>
      </c>
      <c r="AI46" s="76">
        <v>0</v>
      </c>
      <c r="AJ46" s="77">
        <v>0</v>
      </c>
      <c r="AL46" s="92">
        <v>7.8124998253770173E-5</v>
      </c>
      <c r="AN46" s="34"/>
    </row>
    <row r="47" spans="1:40" x14ac:dyDescent="0.2">
      <c r="A47" s="93">
        <v>2067</v>
      </c>
      <c r="B47" s="38">
        <v>0</v>
      </c>
      <c r="C47" s="38">
        <v>208093.90335686627</v>
      </c>
      <c r="D47" s="38">
        <v>85369.72915551647</v>
      </c>
      <c r="E47" s="38">
        <v>0</v>
      </c>
      <c r="F47" s="38">
        <v>293463.63251238276</v>
      </c>
      <c r="G47" s="38">
        <v>42118.161624</v>
      </c>
      <c r="H47" s="38">
        <v>0</v>
      </c>
      <c r="I47" s="38">
        <v>0</v>
      </c>
      <c r="J47" s="38">
        <v>42118.161624</v>
      </c>
      <c r="K47" s="38">
        <v>335581.79413638276</v>
      </c>
      <c r="L47" s="38">
        <v>-59791.310845204156</v>
      </c>
      <c r="M47" s="38">
        <v>-173491.20450531994</v>
      </c>
      <c r="N47" s="38">
        <v>-28681.335963834648</v>
      </c>
      <c r="O47" s="38"/>
      <c r="P47" s="38"/>
      <c r="Q47" s="38"/>
      <c r="R47" s="34">
        <v>2065</v>
      </c>
      <c r="S47" s="74">
        <v>35900</v>
      </c>
      <c r="T47" s="75">
        <v>0.06</v>
      </c>
      <c r="U47" s="76">
        <v>8824.8558044832007</v>
      </c>
      <c r="V47" s="77">
        <v>173855.78587920321</v>
      </c>
      <c r="W47" s="42"/>
      <c r="X47" s="78">
        <v>77</v>
      </c>
      <c r="Y47" s="51">
        <v>6.1699999999999998E-2</v>
      </c>
      <c r="Z47" s="39">
        <v>75517.688350529832</v>
      </c>
      <c r="AA47" s="79">
        <v>0.06</v>
      </c>
      <c r="AB47" s="39">
        <v>71171.443434278102</v>
      </c>
      <c r="AC47" s="39">
        <v>1219603.3231636481</v>
      </c>
      <c r="AD47" s="77">
        <v>0</v>
      </c>
      <c r="AE47" s="80"/>
      <c r="AF47" s="78">
        <v>77</v>
      </c>
      <c r="AG47" s="76">
        <v>0</v>
      </c>
      <c r="AH47" s="79">
        <v>0.06</v>
      </c>
      <c r="AI47" s="76">
        <v>0</v>
      </c>
      <c r="AJ47" s="77">
        <v>0</v>
      </c>
      <c r="AL47" s="92">
        <v>7.8124998253770173E-5</v>
      </c>
      <c r="AN47" s="34"/>
    </row>
    <row r="48" spans="1:40" x14ac:dyDescent="0.2">
      <c r="A48" s="93">
        <v>2068</v>
      </c>
      <c r="B48" s="38">
        <v>0</v>
      </c>
      <c r="C48" s="38">
        <v>219140.45294809921</v>
      </c>
      <c r="D48" s="38">
        <v>87077.123738626775</v>
      </c>
      <c r="E48" s="38">
        <v>0</v>
      </c>
      <c r="F48" s="38">
        <v>306217.57668672595</v>
      </c>
      <c r="G48" s="38">
        <v>45008.900640000007</v>
      </c>
      <c r="H48" s="38">
        <v>0</v>
      </c>
      <c r="I48" s="38">
        <v>0</v>
      </c>
      <c r="J48" s="38">
        <v>45008.900640000007</v>
      </c>
      <c r="K48" s="38">
        <v>351226.47732672596</v>
      </c>
      <c r="L48" s="38">
        <v>-64039.418396274312</v>
      </c>
      <c r="M48" s="38">
        <v>-177828.48461795293</v>
      </c>
      <c r="N48" s="38">
        <v>-34716.216121664729</v>
      </c>
      <c r="O48" s="38"/>
      <c r="P48" s="38"/>
      <c r="Q48" s="38"/>
      <c r="R48" s="34">
        <v>2066</v>
      </c>
      <c r="S48" s="74">
        <v>35800</v>
      </c>
      <c r="T48" s="75">
        <v>0.06</v>
      </c>
      <c r="U48" s="76">
        <v>11505.347152752192</v>
      </c>
      <c r="V48" s="77">
        <v>221161.1330319554</v>
      </c>
      <c r="W48" s="42"/>
      <c r="X48" s="78">
        <v>78</v>
      </c>
      <c r="Y48" s="51">
        <v>6.3600000000000004E-2</v>
      </c>
      <c r="Z48" s="39">
        <v>77566.771353208023</v>
      </c>
      <c r="AA48" s="79">
        <v>0.06</v>
      </c>
      <c r="AB48" s="39">
        <v>70849.196249222645</v>
      </c>
      <c r="AC48" s="39">
        <v>1212885.7480596628</v>
      </c>
      <c r="AD48" s="77">
        <v>0</v>
      </c>
      <c r="AE48" s="80"/>
      <c r="AF48" s="78">
        <v>78</v>
      </c>
      <c r="AG48" s="76">
        <v>0</v>
      </c>
      <c r="AH48" s="79">
        <v>0.06</v>
      </c>
      <c r="AI48" s="76">
        <v>0</v>
      </c>
      <c r="AJ48" s="77">
        <v>0</v>
      </c>
      <c r="AL48" s="92">
        <v>7.8124998253770173E-5</v>
      </c>
      <c r="AN48" s="34"/>
    </row>
    <row r="49" spans="1:40" x14ac:dyDescent="0.2">
      <c r="A49" s="93">
        <v>2069</v>
      </c>
      <c r="B49" s="38">
        <v>0</v>
      </c>
      <c r="C49" s="38">
        <v>230900.95372871324</v>
      </c>
      <c r="D49" s="38">
        <v>88818.666213399323</v>
      </c>
      <c r="E49" s="38">
        <v>0</v>
      </c>
      <c r="F49" s="38">
        <v>319719.61994211259</v>
      </c>
      <c r="G49" s="38">
        <v>45912.845088000009</v>
      </c>
      <c r="H49" s="38">
        <v>0</v>
      </c>
      <c r="I49" s="38">
        <v>0</v>
      </c>
      <c r="J49" s="38">
        <v>45912.845088000009</v>
      </c>
      <c r="K49" s="38">
        <v>365632.46503011259</v>
      </c>
      <c r="L49" s="38">
        <v>-67834.690799321485</v>
      </c>
      <c r="M49" s="38">
        <v>-182274.19673340174</v>
      </c>
      <c r="N49" s="38">
        <v>-41137.189088964609</v>
      </c>
      <c r="O49" s="38"/>
      <c r="P49" s="38"/>
      <c r="Q49" s="38"/>
      <c r="R49" s="34">
        <v>2067</v>
      </c>
      <c r="S49" s="74">
        <v>35700</v>
      </c>
      <c r="T49" s="75">
        <v>0.06</v>
      </c>
      <c r="U49" s="76">
        <v>14340.667981917324</v>
      </c>
      <c r="V49" s="77">
        <v>271201.80101387273</v>
      </c>
      <c r="W49" s="42"/>
      <c r="X49" s="78">
        <v>79</v>
      </c>
      <c r="Y49" s="51">
        <v>6.5799999999999997E-2</v>
      </c>
      <c r="Z49" s="39">
        <v>79807.882222325803</v>
      </c>
      <c r="AA49" s="79">
        <v>0.06</v>
      </c>
      <c r="AB49" s="39">
        <v>70378.908416909981</v>
      </c>
      <c r="AC49" s="39">
        <v>1203456.7742542471</v>
      </c>
      <c r="AD49" s="77">
        <v>0</v>
      </c>
      <c r="AE49" s="80"/>
      <c r="AF49" s="78">
        <v>79</v>
      </c>
      <c r="AG49" s="76">
        <v>0</v>
      </c>
      <c r="AH49" s="79">
        <v>0.06</v>
      </c>
      <c r="AI49" s="76">
        <v>0</v>
      </c>
      <c r="AJ49" s="77">
        <v>0</v>
      </c>
      <c r="AL49" s="92">
        <v>7.8124998253770173E-5</v>
      </c>
      <c r="AN49" s="34"/>
    </row>
    <row r="50" spans="1:40" x14ac:dyDescent="0.2">
      <c r="A50" s="93">
        <v>2070</v>
      </c>
      <c r="B50" s="38">
        <v>0</v>
      </c>
      <c r="C50" s="38">
        <v>242987.25119409617</v>
      </c>
      <c r="D50" s="38">
        <v>90595.039537667326</v>
      </c>
      <c r="E50" s="38">
        <v>0</v>
      </c>
      <c r="F50" s="38">
        <v>333582.29073176347</v>
      </c>
      <c r="G50" s="38">
        <v>46835.621712000007</v>
      </c>
      <c r="H50" s="38">
        <v>0</v>
      </c>
      <c r="I50" s="38">
        <v>0</v>
      </c>
      <c r="J50" s="38">
        <v>46835.621712000007</v>
      </c>
      <c r="K50" s="38">
        <v>380417.91244376346</v>
      </c>
      <c r="L50" s="38">
        <v>-71629.57993896534</v>
      </c>
      <c r="M50" s="38">
        <v>-186831.05165173678</v>
      </c>
      <c r="N50" s="38">
        <v>-47925.420434302483</v>
      </c>
      <c r="O50" s="38"/>
      <c r="P50" s="38"/>
      <c r="Q50" s="38"/>
      <c r="R50" s="34">
        <v>2068</v>
      </c>
      <c r="S50" s="74">
        <v>36200</v>
      </c>
      <c r="T50" s="75">
        <v>0.06</v>
      </c>
      <c r="U50" s="76">
        <v>17358.108060832365</v>
      </c>
      <c r="V50" s="77">
        <v>324759.90907470509</v>
      </c>
      <c r="W50" s="42"/>
      <c r="X50" s="78">
        <v>80</v>
      </c>
      <c r="Y50" s="51">
        <v>6.8199999999999997E-2</v>
      </c>
      <c r="Z50" s="39">
        <v>82075.752004139649</v>
      </c>
      <c r="AA50" s="79">
        <v>0.06</v>
      </c>
      <c r="AB50" s="39">
        <v>69745.133895130639</v>
      </c>
      <c r="AC50" s="39">
        <v>1191126.1561452381</v>
      </c>
      <c r="AD50" s="77">
        <v>0</v>
      </c>
      <c r="AE50" s="80"/>
      <c r="AF50" s="78">
        <v>80</v>
      </c>
      <c r="AG50" s="76">
        <v>0</v>
      </c>
      <c r="AH50" s="79">
        <v>0.06</v>
      </c>
      <c r="AI50" s="76">
        <v>0</v>
      </c>
      <c r="AJ50" s="77">
        <v>0</v>
      </c>
      <c r="AL50" s="92">
        <v>7.8124998253770173E-5</v>
      </c>
      <c r="AN50" s="34"/>
    </row>
    <row r="51" spans="1:40" x14ac:dyDescent="0.2">
      <c r="A51" s="93">
        <v>2071</v>
      </c>
      <c r="B51" s="38">
        <v>0</v>
      </c>
      <c r="C51" s="38">
        <v>255067.907974492</v>
      </c>
      <c r="D51" s="38">
        <v>92406.940328420664</v>
      </c>
      <c r="E51" s="38">
        <v>0</v>
      </c>
      <c r="F51" s="38">
        <v>347474.84830291267</v>
      </c>
      <c r="G51" s="38">
        <v>47758.398336000006</v>
      </c>
      <c r="H51" s="38">
        <v>0</v>
      </c>
      <c r="I51" s="38">
        <v>0</v>
      </c>
      <c r="J51" s="38">
        <v>47758.398336000006</v>
      </c>
      <c r="K51" s="38">
        <v>395233.24663891265</v>
      </c>
      <c r="L51" s="38">
        <v>-75421.747973724094</v>
      </c>
      <c r="M51" s="38">
        <v>-191501.82794303019</v>
      </c>
      <c r="N51" s="38">
        <v>-54448.945660360638</v>
      </c>
      <c r="O51" s="38"/>
      <c r="P51" s="38"/>
      <c r="Q51" s="38"/>
      <c r="R51" s="34">
        <v>2069</v>
      </c>
      <c r="S51" s="74">
        <v>36100</v>
      </c>
      <c r="T51" s="75">
        <v>0.06</v>
      </c>
      <c r="U51" s="76">
        <v>20568.594544482305</v>
      </c>
      <c r="V51" s="77">
        <v>381428.5036191874</v>
      </c>
      <c r="W51" s="42"/>
      <c r="X51" s="78">
        <v>81</v>
      </c>
      <c r="Y51" s="51">
        <v>7.0800000000000002E-2</v>
      </c>
      <c r="Z51" s="39">
        <v>84331.731855082864</v>
      </c>
      <c r="AA51" s="79">
        <v>0.06</v>
      </c>
      <c r="AB51" s="39">
        <v>68937.617413061802</v>
      </c>
      <c r="AC51" s="39">
        <v>1175732.0417032172</v>
      </c>
      <c r="AD51" s="77">
        <v>0</v>
      </c>
      <c r="AE51" s="80"/>
      <c r="AF51" s="78">
        <v>81</v>
      </c>
      <c r="AG51" s="76">
        <v>0</v>
      </c>
      <c r="AH51" s="79">
        <v>0.06</v>
      </c>
      <c r="AI51" s="76">
        <v>0</v>
      </c>
      <c r="AJ51" s="77">
        <v>0</v>
      </c>
      <c r="AL51" s="92">
        <v>7.8124998253770173E-5</v>
      </c>
      <c r="AN51" s="34"/>
    </row>
    <row r="52" spans="1:40" x14ac:dyDescent="0.2">
      <c r="A52" s="93">
        <v>2072</v>
      </c>
      <c r="B52" s="38">
        <v>0</v>
      </c>
      <c r="C52" s="38">
        <v>266948.93056453165</v>
      </c>
      <c r="D52" s="38">
        <v>94255.079134989064</v>
      </c>
      <c r="E52" s="38">
        <v>0</v>
      </c>
      <c r="F52" s="38">
        <v>361204.00969952071</v>
      </c>
      <c r="G52" s="38">
        <v>48718.839312000011</v>
      </c>
      <c r="H52" s="38">
        <v>0</v>
      </c>
      <c r="I52" s="38">
        <v>0</v>
      </c>
      <c r="J52" s="38">
        <v>48718.839312000011</v>
      </c>
      <c r="K52" s="38">
        <v>409922.84901152074</v>
      </c>
      <c r="L52" s="38">
        <v>-79164.357372027967</v>
      </c>
      <c r="M52" s="38">
        <v>-196289.37364160593</v>
      </c>
      <c r="N52" s="38">
        <v>-60697.882399982278</v>
      </c>
      <c r="O52" s="38"/>
      <c r="P52" s="38"/>
      <c r="Q52" s="38"/>
      <c r="R52" s="34">
        <v>2070</v>
      </c>
      <c r="S52" s="74">
        <v>35900</v>
      </c>
      <c r="T52" s="75">
        <v>0.06</v>
      </c>
      <c r="U52" s="76">
        <v>23962.710217151242</v>
      </c>
      <c r="V52" s="77">
        <v>441291.21383633866</v>
      </c>
      <c r="W52" s="42"/>
      <c r="X52" s="78">
        <v>82</v>
      </c>
      <c r="Y52" s="51">
        <v>7.3800000000000004E-2</v>
      </c>
      <c r="Z52" s="39">
        <v>86769.024677697438</v>
      </c>
      <c r="AA52" s="79">
        <v>0.06</v>
      </c>
      <c r="AB52" s="39">
        <v>67940.851761862097</v>
      </c>
      <c r="AC52" s="39">
        <v>1156903.868787382</v>
      </c>
      <c r="AD52" s="77">
        <v>0</v>
      </c>
      <c r="AE52" s="80"/>
      <c r="AF52" s="78">
        <v>82</v>
      </c>
      <c r="AG52" s="76">
        <v>0</v>
      </c>
      <c r="AH52" s="79">
        <v>0.06</v>
      </c>
      <c r="AI52" s="76">
        <v>0</v>
      </c>
      <c r="AJ52" s="77">
        <v>0</v>
      </c>
      <c r="AL52" s="92">
        <v>7.8124998253770173E-5</v>
      </c>
      <c r="AN52" s="34"/>
    </row>
    <row r="53" spans="1:40" x14ac:dyDescent="0.2">
      <c r="A53" s="93">
        <v>2073</v>
      </c>
      <c r="B53" s="38">
        <v>0</v>
      </c>
      <c r="C53" s="38">
        <v>279352.46920543304</v>
      </c>
      <c r="D53" s="38">
        <v>96140.180717688854</v>
      </c>
      <c r="E53" s="38">
        <v>0</v>
      </c>
      <c r="F53" s="38">
        <v>375492.64992312191</v>
      </c>
      <c r="G53" s="38">
        <v>49698.112464000005</v>
      </c>
      <c r="H53" s="38">
        <v>0</v>
      </c>
      <c r="I53" s="38">
        <v>0</v>
      </c>
      <c r="J53" s="38">
        <v>49698.112464000005</v>
      </c>
      <c r="K53" s="38">
        <v>425190.76238712191</v>
      </c>
      <c r="L53" s="38">
        <v>-83246.808311949615</v>
      </c>
      <c r="M53" s="38">
        <v>-201196.60798264606</v>
      </c>
      <c r="N53" s="38">
        <v>-67315.755343981204</v>
      </c>
      <c r="O53" s="38"/>
      <c r="P53" s="38"/>
      <c r="Q53" s="38"/>
      <c r="R53" s="34">
        <v>2071</v>
      </c>
      <c r="S53" s="74">
        <v>24900</v>
      </c>
      <c r="T53" s="75">
        <v>0.06</v>
      </c>
      <c r="U53" s="76">
        <v>27224.472830180319</v>
      </c>
      <c r="V53" s="77">
        <v>493415.68666651897</v>
      </c>
      <c r="W53" s="42"/>
      <c r="X53" s="78">
        <v>83</v>
      </c>
      <c r="Y53" s="51">
        <v>7.7100000000000002E-2</v>
      </c>
      <c r="Z53" s="39">
        <v>89197.28828350715</v>
      </c>
      <c r="AA53" s="79">
        <v>0.06</v>
      </c>
      <c r="AB53" s="39">
        <v>66738.313478737706</v>
      </c>
      <c r="AC53" s="39">
        <v>1134444.8939826125</v>
      </c>
      <c r="AD53" s="77">
        <v>0</v>
      </c>
      <c r="AE53" s="80"/>
      <c r="AF53" s="78">
        <v>83</v>
      </c>
      <c r="AG53" s="76">
        <v>0</v>
      </c>
      <c r="AH53" s="79">
        <v>0.06</v>
      </c>
      <c r="AI53" s="76">
        <v>0</v>
      </c>
      <c r="AJ53" s="77">
        <v>0</v>
      </c>
      <c r="AL53" s="92">
        <v>7.8124998253770173E-5</v>
      </c>
      <c r="AN53" s="34"/>
    </row>
    <row r="54" spans="1:40" x14ac:dyDescent="0.2">
      <c r="A54" s="93">
        <v>2074</v>
      </c>
      <c r="B54" s="38">
        <v>0</v>
      </c>
      <c r="C54" s="38">
        <v>292316.31157183333</v>
      </c>
      <c r="D54" s="38">
        <v>98062.98433204263</v>
      </c>
      <c r="E54" s="38">
        <v>0</v>
      </c>
      <c r="F54" s="38">
        <v>390379.29590387596</v>
      </c>
      <c r="G54" s="38">
        <v>50696.21779200001</v>
      </c>
      <c r="H54" s="38">
        <v>0</v>
      </c>
      <c r="I54" s="38">
        <v>0</v>
      </c>
      <c r="J54" s="38">
        <v>50696.21779200001</v>
      </c>
      <c r="K54" s="38">
        <v>441075.513695876</v>
      </c>
      <c r="L54" s="38">
        <v>-87551.297874937474</v>
      </c>
      <c r="M54" s="38">
        <v>-206226.5231822122</v>
      </c>
      <c r="N54" s="38">
        <v>-74312.700664620075</v>
      </c>
      <c r="O54" s="38"/>
      <c r="P54" s="38"/>
      <c r="Q54" s="38"/>
      <c r="R54" s="34">
        <v>2072</v>
      </c>
      <c r="S54" s="74">
        <v>24800</v>
      </c>
      <c r="T54" s="75">
        <v>0.06</v>
      </c>
      <c r="U54" s="76">
        <v>30348.941199991139</v>
      </c>
      <c r="V54" s="77">
        <v>548564.62786651007</v>
      </c>
      <c r="W54" s="42"/>
      <c r="X54" s="78">
        <v>84</v>
      </c>
      <c r="Y54" s="51">
        <v>8.0799999999999997E-2</v>
      </c>
      <c r="Z54" s="39">
        <v>91663.147433795093</v>
      </c>
      <c r="AA54" s="79">
        <v>0.06</v>
      </c>
      <c r="AB54" s="39">
        <v>65316.799215942898</v>
      </c>
      <c r="AC54" s="39">
        <v>1108098.5457647603</v>
      </c>
      <c r="AD54" s="77">
        <v>0</v>
      </c>
      <c r="AE54" s="80"/>
      <c r="AF54" s="78">
        <v>84</v>
      </c>
      <c r="AG54" s="76">
        <v>0</v>
      </c>
      <c r="AH54" s="79">
        <v>0.06</v>
      </c>
      <c r="AI54" s="76">
        <v>0</v>
      </c>
      <c r="AJ54" s="77">
        <v>0</v>
      </c>
      <c r="AL54" s="92">
        <v>7.8124998253770173E-5</v>
      </c>
      <c r="AN54" s="34"/>
    </row>
    <row r="55" spans="1:40" x14ac:dyDescent="0.2">
      <c r="A55" s="93">
        <v>2075</v>
      </c>
      <c r="B55" s="38">
        <v>0</v>
      </c>
      <c r="C55" s="38">
        <v>306274.84919144388</v>
      </c>
      <c r="D55" s="38">
        <v>59119.46859266104</v>
      </c>
      <c r="E55" s="38">
        <v>0</v>
      </c>
      <c r="F55" s="38">
        <v>365394.3177841049</v>
      </c>
      <c r="G55" s="38">
        <v>6773.2741256226909</v>
      </c>
      <c r="H55" s="38">
        <v>0</v>
      </c>
      <c r="I55" s="38">
        <v>0</v>
      </c>
      <c r="J55" s="38">
        <v>6773.2741256226909</v>
      </c>
      <c r="K55" s="38">
        <v>372167.59190972761</v>
      </c>
      <c r="L55" s="38">
        <v>-98235.908302048978</v>
      </c>
      <c r="M55" s="38">
        <v>-211382.18626176749</v>
      </c>
      <c r="N55" s="38">
        <v>-79701.462704497273</v>
      </c>
      <c r="O55" s="38"/>
      <c r="P55" s="38"/>
      <c r="Q55" s="38"/>
      <c r="R55" s="34">
        <v>2073</v>
      </c>
      <c r="S55" s="74">
        <v>24800</v>
      </c>
      <c r="T55" s="75">
        <v>0.06</v>
      </c>
      <c r="U55" s="76">
        <v>33657.877671990602</v>
      </c>
      <c r="V55" s="77">
        <v>607022.50553850061</v>
      </c>
      <c r="W55" s="42"/>
      <c r="X55" s="78">
        <v>85</v>
      </c>
      <c r="Y55" s="51">
        <v>8.5099999999999995E-2</v>
      </c>
      <c r="Z55" s="39">
        <v>94299.186244581098</v>
      </c>
      <c r="AA55" s="79">
        <v>0.06</v>
      </c>
      <c r="AB55" s="39">
        <v>63656.937158548193</v>
      </c>
      <c r="AC55" s="39">
        <v>1077456.2966787275</v>
      </c>
      <c r="AD55" s="77">
        <v>0</v>
      </c>
      <c r="AE55" s="80"/>
      <c r="AF55" s="78">
        <v>85</v>
      </c>
      <c r="AG55" s="76">
        <v>0</v>
      </c>
      <c r="AH55" s="79">
        <v>0.06</v>
      </c>
      <c r="AI55" s="76">
        <v>0</v>
      </c>
      <c r="AJ55" s="77">
        <v>0</v>
      </c>
      <c r="AL55" s="92">
        <v>7.8124998253770173E-5</v>
      </c>
      <c r="AN55" s="34"/>
    </row>
    <row r="56" spans="1:40" x14ac:dyDescent="0.2">
      <c r="A56" s="93">
        <v>2076</v>
      </c>
      <c r="B56" s="38">
        <v>0</v>
      </c>
      <c r="C56" s="38">
        <v>313644.09532332537</v>
      </c>
      <c r="D56" s="38">
        <v>60301.857964514253</v>
      </c>
      <c r="E56" s="38">
        <v>0</v>
      </c>
      <c r="F56" s="38">
        <v>373945.9532878396</v>
      </c>
      <c r="G56" s="38">
        <v>6705.9641075064555</v>
      </c>
      <c r="H56" s="38">
        <v>0</v>
      </c>
      <c r="I56" s="38">
        <v>0</v>
      </c>
      <c r="J56" s="38">
        <v>6705.9641075064555</v>
      </c>
      <c r="K56" s="38">
        <v>380651.91739534604</v>
      </c>
      <c r="L56" s="38">
        <v>-100758.00543337066</v>
      </c>
      <c r="M56" s="38">
        <v>-216666.74091831167</v>
      </c>
      <c r="N56" s="38">
        <v>-83331.550466767105</v>
      </c>
      <c r="O56" s="38"/>
      <c r="P56" s="38"/>
      <c r="Q56" s="38"/>
      <c r="R56" s="34">
        <v>2074</v>
      </c>
      <c r="S56" s="74">
        <v>24500</v>
      </c>
      <c r="T56" s="75">
        <v>0.06</v>
      </c>
      <c r="U56" s="76">
        <v>37156.350332310038</v>
      </c>
      <c r="V56" s="77">
        <v>668678.85587081069</v>
      </c>
      <c r="W56" s="42"/>
      <c r="X56" s="78">
        <v>86</v>
      </c>
      <c r="Y56" s="51">
        <v>8.9899999999999994E-2</v>
      </c>
      <c r="Z56" s="39">
        <v>96863.321071417595</v>
      </c>
      <c r="AA56" s="79">
        <v>0.06</v>
      </c>
      <c r="AB56" s="39">
        <v>61741.478168581118</v>
      </c>
      <c r="AC56" s="39">
        <v>1042334.4537758911</v>
      </c>
      <c r="AD56" s="77">
        <v>0</v>
      </c>
      <c r="AE56" s="80"/>
      <c r="AF56" s="78">
        <v>86</v>
      </c>
      <c r="AG56" s="76">
        <v>0</v>
      </c>
      <c r="AH56" s="79">
        <v>0.06</v>
      </c>
      <c r="AI56" s="76">
        <v>0</v>
      </c>
      <c r="AJ56" s="77">
        <v>0</v>
      </c>
      <c r="AL56" s="92">
        <v>7.8124998253770173E-5</v>
      </c>
      <c r="AN56" s="34"/>
    </row>
    <row r="57" spans="1:40" x14ac:dyDescent="0.2">
      <c r="A57" s="93">
        <v>2077</v>
      </c>
      <c r="B57" s="38">
        <v>0</v>
      </c>
      <c r="C57" s="38">
        <v>323889.46347462514</v>
      </c>
      <c r="D57" s="38">
        <v>61507.895123804548</v>
      </c>
      <c r="E57" s="38">
        <v>0</v>
      </c>
      <c r="F57" s="38">
        <v>385397.35859842971</v>
      </c>
      <c r="G57" s="38">
        <v>6184.6231592591012</v>
      </c>
      <c r="H57" s="38">
        <v>0</v>
      </c>
      <c r="I57" s="38">
        <v>0</v>
      </c>
      <c r="J57" s="38">
        <v>6184.6231592591012</v>
      </c>
      <c r="K57" s="38">
        <v>391581.9817576888</v>
      </c>
      <c r="L57" s="38">
        <v>-104319.82496540493</v>
      </c>
      <c r="M57" s="38">
        <v>-222083.40944126944</v>
      </c>
      <c r="N57" s="38">
        <v>-87053.443494773135</v>
      </c>
      <c r="O57" s="38"/>
      <c r="P57" s="38"/>
      <c r="Q57" s="38"/>
      <c r="R57" s="34">
        <v>2075</v>
      </c>
      <c r="S57" s="74">
        <v>-9000</v>
      </c>
      <c r="T57" s="75">
        <v>0.06</v>
      </c>
      <c r="U57" s="76">
        <v>39850.731352248637</v>
      </c>
      <c r="V57" s="77">
        <v>699529.58722305926</v>
      </c>
      <c r="W57" s="42"/>
      <c r="X57" s="78">
        <v>87</v>
      </c>
      <c r="Y57" s="51">
        <v>9.5500000000000002E-2</v>
      </c>
      <c r="Z57" s="39">
        <v>99542.940335597596</v>
      </c>
      <c r="AA57" s="79">
        <v>0.06</v>
      </c>
      <c r="AB57" s="39">
        <v>59553.779016485532</v>
      </c>
      <c r="AC57" s="39">
        <v>1002345.292456779</v>
      </c>
      <c r="AD57" s="77">
        <v>0</v>
      </c>
      <c r="AE57" s="80"/>
      <c r="AF57" s="78">
        <v>87</v>
      </c>
      <c r="AG57" s="76">
        <v>0</v>
      </c>
      <c r="AH57" s="79">
        <v>0.06</v>
      </c>
      <c r="AI57" s="76">
        <v>0</v>
      </c>
      <c r="AJ57" s="77">
        <v>0</v>
      </c>
      <c r="AL57" s="92">
        <v>7.8124998253770173E-5</v>
      </c>
      <c r="AN57" s="34"/>
    </row>
    <row r="58" spans="1:40" x14ac:dyDescent="0.2">
      <c r="A58" s="93">
        <v>2078</v>
      </c>
      <c r="B58" s="38">
        <v>0</v>
      </c>
      <c r="C58" s="38">
        <v>334126.42955034145</v>
      </c>
      <c r="D58" s="38">
        <v>62738.053026280635</v>
      </c>
      <c r="E58" s="38">
        <v>0</v>
      </c>
      <c r="F58" s="38">
        <v>396864.4825766221</v>
      </c>
      <c r="G58" s="38">
        <v>5685.1197188573624</v>
      </c>
      <c r="H58" s="38">
        <v>0</v>
      </c>
      <c r="I58" s="38">
        <v>0</v>
      </c>
      <c r="J58" s="38">
        <v>5685.1197188573624</v>
      </c>
      <c r="K58" s="38">
        <v>402549.60229547945</v>
      </c>
      <c r="L58" s="38">
        <v>-107931.14224387267</v>
      </c>
      <c r="M58" s="38">
        <v>-227635.49467730115</v>
      </c>
      <c r="N58" s="38">
        <v>-90878.650104459521</v>
      </c>
      <c r="O58" s="38"/>
      <c r="P58" s="38"/>
      <c r="Q58" s="38"/>
      <c r="R58" s="34">
        <v>2076</v>
      </c>
      <c r="S58" s="74">
        <v>-10200</v>
      </c>
      <c r="T58" s="75">
        <v>0.06</v>
      </c>
      <c r="U58" s="76">
        <v>41665.775233383552</v>
      </c>
      <c r="V58" s="77">
        <v>730995.36245644279</v>
      </c>
      <c r="W58" s="42"/>
      <c r="X58" s="78">
        <v>88</v>
      </c>
      <c r="Y58" s="51">
        <v>0.1021</v>
      </c>
      <c r="Z58" s="39">
        <v>102339.45435983714</v>
      </c>
      <c r="AA58" s="79">
        <v>0.06</v>
      </c>
      <c r="AB58" s="39">
        <v>57070.533916611625</v>
      </c>
      <c r="AC58" s="39">
        <v>957076.37201355351</v>
      </c>
      <c r="AD58" s="77">
        <v>0</v>
      </c>
      <c r="AE58" s="80"/>
      <c r="AF58" s="78">
        <v>88</v>
      </c>
      <c r="AG58" s="76">
        <v>0</v>
      </c>
      <c r="AH58" s="79">
        <v>0.06</v>
      </c>
      <c r="AI58" s="76">
        <v>0</v>
      </c>
      <c r="AJ58" s="77">
        <v>0</v>
      </c>
      <c r="AL58" s="92">
        <v>7.8124998253770173E-5</v>
      </c>
      <c r="AN58" s="34"/>
    </row>
    <row r="59" spans="1:40" x14ac:dyDescent="0.2">
      <c r="A59" s="93">
        <v>2079</v>
      </c>
      <c r="B59" s="38">
        <v>0</v>
      </c>
      <c r="C59" s="38">
        <v>344697.2672782673</v>
      </c>
      <c r="D59" s="38">
        <v>63992.814086806247</v>
      </c>
      <c r="E59" s="38">
        <v>0</v>
      </c>
      <c r="F59" s="38">
        <v>408690.08136507357</v>
      </c>
      <c r="G59" s="38">
        <v>5175.3301107628595</v>
      </c>
      <c r="H59" s="38">
        <v>0</v>
      </c>
      <c r="I59" s="38">
        <v>0</v>
      </c>
      <c r="J59" s="38">
        <v>5175.3301107628595</v>
      </c>
      <c r="K59" s="38">
        <v>413865.41147583642</v>
      </c>
      <c r="L59" s="38">
        <v>-111671.91385770302</v>
      </c>
      <c r="M59" s="38">
        <v>-233326.38204423364</v>
      </c>
      <c r="N59" s="38">
        <v>-94807.369110727101</v>
      </c>
      <c r="O59" s="38"/>
      <c r="P59" s="38"/>
      <c r="Q59" s="38"/>
      <c r="R59" s="34">
        <v>2077</v>
      </c>
      <c r="S59" s="74">
        <v>-11100</v>
      </c>
      <c r="T59" s="75">
        <v>0.06</v>
      </c>
      <c r="U59" s="76">
        <v>43526.721747386568</v>
      </c>
      <c r="V59" s="77">
        <v>763422.08420382941</v>
      </c>
      <c r="W59" s="42"/>
      <c r="X59" s="78">
        <v>89</v>
      </c>
      <c r="Y59" s="51">
        <v>0.1099</v>
      </c>
      <c r="Z59" s="39">
        <v>105182.69328428953</v>
      </c>
      <c r="AA59" s="79">
        <v>0.06</v>
      </c>
      <c r="AB59" s="39">
        <v>54269.101522284524</v>
      </c>
      <c r="AC59" s="39">
        <v>906162.78025154851</v>
      </c>
      <c r="AD59" s="77">
        <v>0</v>
      </c>
      <c r="AE59" s="80"/>
      <c r="AF59" s="78">
        <v>89</v>
      </c>
      <c r="AG59" s="76">
        <v>0</v>
      </c>
      <c r="AH59" s="79">
        <v>0.06</v>
      </c>
      <c r="AI59" s="76">
        <v>0</v>
      </c>
      <c r="AJ59" s="77">
        <v>0</v>
      </c>
      <c r="AL59" s="92">
        <v>7.8124998253770173E-5</v>
      </c>
      <c r="AN59" s="34"/>
    </row>
    <row r="60" spans="1:40" x14ac:dyDescent="0.2">
      <c r="A60" s="93">
        <v>2080</v>
      </c>
      <c r="B60" s="38">
        <v>0</v>
      </c>
      <c r="C60" s="38">
        <v>355620.44897644187</v>
      </c>
      <c r="D60" s="38">
        <v>65272.670368542364</v>
      </c>
      <c r="E60" s="38">
        <v>0</v>
      </c>
      <c r="F60" s="38">
        <v>420893.11934498424</v>
      </c>
      <c r="G60" s="38">
        <v>4603.2630360776038</v>
      </c>
      <c r="H60" s="38">
        <v>0</v>
      </c>
      <c r="I60" s="38">
        <v>0</v>
      </c>
      <c r="J60" s="38">
        <v>4603.2630360776038</v>
      </c>
      <c r="K60" s="38">
        <v>425496.38238106185</v>
      </c>
      <c r="L60" s="38">
        <v>-115528.52268404924</v>
      </c>
      <c r="M60" s="38">
        <v>-239159.54159533945</v>
      </c>
      <c r="N60" s="38">
        <v>-98851.811257370733</v>
      </c>
      <c r="O60" s="38"/>
      <c r="P60" s="38"/>
      <c r="Q60" s="38"/>
      <c r="R60" s="34">
        <v>2078</v>
      </c>
      <c r="S60" s="74">
        <v>-12200</v>
      </c>
      <c r="T60" s="75">
        <v>0.06</v>
      </c>
      <c r="U60" s="76">
        <v>45439.32505222976</v>
      </c>
      <c r="V60" s="77">
        <v>796661.40925605921</v>
      </c>
      <c r="W60" s="42"/>
      <c r="X60" s="78">
        <v>90</v>
      </c>
      <c r="Y60" s="51">
        <v>0.1192</v>
      </c>
      <c r="Z60" s="39">
        <v>108014.60340598458</v>
      </c>
      <c r="AA60" s="79">
        <v>0.06</v>
      </c>
      <c r="AB60" s="39">
        <v>51129.328712913368</v>
      </c>
      <c r="AC60" s="39">
        <v>849277.50555847725</v>
      </c>
      <c r="AD60" s="77">
        <v>0</v>
      </c>
      <c r="AE60" s="80"/>
      <c r="AF60" s="78">
        <v>90</v>
      </c>
      <c r="AG60" s="76">
        <v>0</v>
      </c>
      <c r="AH60" s="79">
        <v>0.06</v>
      </c>
      <c r="AI60" s="76">
        <v>0</v>
      </c>
      <c r="AJ60" s="77">
        <v>0</v>
      </c>
      <c r="AL60" s="92">
        <v>7.8124998253770173E-5</v>
      </c>
      <c r="AN60" s="34"/>
    </row>
    <row r="61" spans="1:40" x14ac:dyDescent="0.2">
      <c r="A61" s="93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4">
        <v>2079</v>
      </c>
      <c r="S61" s="74">
        <v>-13200</v>
      </c>
      <c r="T61" s="75">
        <v>0.06</v>
      </c>
      <c r="U61" s="76">
        <v>47403.68455536355</v>
      </c>
      <c r="V61" s="77">
        <v>830865.09381142282</v>
      </c>
      <c r="W61" s="42"/>
      <c r="X61" s="78">
        <v>91</v>
      </c>
      <c r="Y61" s="51">
        <v>0.13059999999999999</v>
      </c>
      <c r="Z61" s="39">
        <v>110915.64222593712</v>
      </c>
      <c r="AA61" s="79">
        <v>0.06</v>
      </c>
      <c r="AB61" s="39">
        <v>47629.181066730518</v>
      </c>
      <c r="AC61" s="39">
        <v>785991.04439927067</v>
      </c>
      <c r="AD61" s="77">
        <v>0</v>
      </c>
      <c r="AE61" s="80"/>
      <c r="AF61" s="78">
        <v>91</v>
      </c>
      <c r="AG61" s="76">
        <v>0</v>
      </c>
      <c r="AH61" s="79">
        <v>0.06</v>
      </c>
      <c r="AI61" s="76">
        <v>0</v>
      </c>
      <c r="AJ61" s="77">
        <v>0</v>
      </c>
      <c r="AL61" s="92">
        <v>7.8124998253770173E-5</v>
      </c>
      <c r="AN61" s="34"/>
    </row>
    <row r="62" spans="1:40" x14ac:dyDescent="0.2">
      <c r="A62" s="93" t="s">
        <v>167</v>
      </c>
      <c r="B62" s="38">
        <v>4962740</v>
      </c>
      <c r="C62" s="38">
        <v>4631444.0862899171</v>
      </c>
      <c r="D62" s="38">
        <v>1960583.065955698</v>
      </c>
      <c r="E62" s="38">
        <v>0</v>
      </c>
      <c r="F62" s="38">
        <v>11554767.152245617</v>
      </c>
      <c r="G62" s="38">
        <v>824523.5997220861</v>
      </c>
      <c r="H62" s="38">
        <v>0</v>
      </c>
      <c r="I62" s="38">
        <v>0</v>
      </c>
      <c r="J62" s="38">
        <v>824523.5997220861</v>
      </c>
      <c r="K62" s="38">
        <v>12379290.751967696</v>
      </c>
      <c r="L62" s="38">
        <v>-2250131.5064059328</v>
      </c>
      <c r="M62" s="38">
        <v>-7405541.2054089447</v>
      </c>
      <c r="N62" s="38"/>
      <c r="O62" s="38"/>
      <c r="P62" s="38"/>
      <c r="Q62" s="38"/>
      <c r="R62" s="34">
        <v>2080</v>
      </c>
      <c r="S62" s="81">
        <v>-14200</v>
      </c>
      <c r="T62" s="82">
        <v>0.06</v>
      </c>
      <c r="U62" s="76">
        <v>49425.905628685367</v>
      </c>
      <c r="V62" s="77">
        <v>866090.99944010819</v>
      </c>
      <c r="W62" s="42"/>
      <c r="X62" s="83">
        <v>92</v>
      </c>
      <c r="Y62" s="84">
        <v>0.1449</v>
      </c>
      <c r="Z62" s="85">
        <v>113890.10233345433</v>
      </c>
      <c r="AA62" s="82">
        <v>0.06</v>
      </c>
      <c r="AB62" s="85">
        <v>43742.759593952607</v>
      </c>
      <c r="AC62" s="85">
        <v>715843.70165976894</v>
      </c>
      <c r="AD62" s="86">
        <v>0</v>
      </c>
      <c r="AE62" s="80"/>
      <c r="AF62" s="83">
        <v>92</v>
      </c>
      <c r="AG62" s="87">
        <v>0</v>
      </c>
      <c r="AH62" s="82">
        <v>0.06</v>
      </c>
      <c r="AI62" s="87">
        <v>0</v>
      </c>
      <c r="AJ62" s="77">
        <v>0</v>
      </c>
      <c r="AL62" s="92">
        <v>7.8124998253770173E-5</v>
      </c>
    </row>
    <row r="63" spans="1:40" x14ac:dyDescent="0.2">
      <c r="A63" s="93"/>
      <c r="B63" s="38"/>
      <c r="C63" s="38"/>
      <c r="D63" s="38"/>
      <c r="E63" s="38"/>
      <c r="F63" s="38"/>
      <c r="G63" s="38"/>
      <c r="H63" s="38"/>
      <c r="I63" s="38"/>
      <c r="J63" s="38"/>
      <c r="L63" s="38"/>
      <c r="M63" s="38"/>
      <c r="N63" s="38"/>
      <c r="O63" s="38"/>
      <c r="P63" s="38"/>
      <c r="Q63" s="38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80"/>
    </row>
    <row r="64" spans="1:40" x14ac:dyDescent="0.2">
      <c r="A64" s="93"/>
      <c r="S64" s="40"/>
      <c r="T64" s="40"/>
      <c r="U64" s="42">
        <v>508290.99944010813</v>
      </c>
      <c r="V64" s="40"/>
      <c r="W64" s="40"/>
      <c r="X64" s="40"/>
      <c r="Y64" s="40"/>
      <c r="Z64" s="40"/>
      <c r="AA64" s="40"/>
      <c r="AB64" s="42">
        <v>1758880.9650962302</v>
      </c>
      <c r="AC64" s="40"/>
      <c r="AD64" s="40"/>
      <c r="AE64" s="80"/>
      <c r="AF64" s="80"/>
      <c r="AG64" s="80"/>
      <c r="AH64" s="80"/>
      <c r="AI64" s="42">
        <v>702432.65625007835</v>
      </c>
      <c r="AJ64" s="40"/>
    </row>
    <row r="65" spans="1:38" x14ac:dyDescent="0.2">
      <c r="A65" s="93"/>
    </row>
    <row r="66" spans="1:38" x14ac:dyDescent="0.2">
      <c r="A66" s="93"/>
      <c r="B66" s="38"/>
      <c r="C66" s="38" t="s">
        <v>168</v>
      </c>
      <c r="D66" s="38" t="s">
        <v>168</v>
      </c>
      <c r="E66" s="38" t="s">
        <v>168</v>
      </c>
      <c r="F66" s="38" t="s">
        <v>168</v>
      </c>
      <c r="G66" s="38" t="s">
        <v>168</v>
      </c>
      <c r="H66" s="38" t="s">
        <v>168</v>
      </c>
      <c r="I66" s="38" t="s">
        <v>168</v>
      </c>
      <c r="J66" t="s">
        <v>168</v>
      </c>
      <c r="K66" t="s">
        <v>168</v>
      </c>
      <c r="L66" t="s">
        <v>168</v>
      </c>
      <c r="M66" t="s">
        <v>168</v>
      </c>
      <c r="N66" t="s">
        <v>168</v>
      </c>
      <c r="O66" t="s">
        <v>168</v>
      </c>
    </row>
    <row r="67" spans="1:38" x14ac:dyDescent="0.2">
      <c r="A67" s="93" t="s">
        <v>45</v>
      </c>
      <c r="B67" s="38" t="s">
        <v>169</v>
      </c>
      <c r="C67" s="38" t="s">
        <v>155</v>
      </c>
      <c r="D67" s="38" t="s">
        <v>41</v>
      </c>
      <c r="E67" s="38" t="s">
        <v>156</v>
      </c>
      <c r="F67" s="38" t="s">
        <v>170</v>
      </c>
      <c r="G67" s="38" t="s">
        <v>157</v>
      </c>
      <c r="H67" s="38" t="s">
        <v>158</v>
      </c>
      <c r="I67" s="38" t="s">
        <v>159</v>
      </c>
      <c r="J67" t="s">
        <v>160</v>
      </c>
      <c r="K67" t="s">
        <v>171</v>
      </c>
      <c r="L67" t="s">
        <v>158</v>
      </c>
      <c r="M67" t="s">
        <v>162</v>
      </c>
      <c r="N67" t="s">
        <v>163</v>
      </c>
      <c r="O67" t="s">
        <v>41</v>
      </c>
      <c r="R67" s="34" t="s">
        <v>186</v>
      </c>
      <c r="S67" s="43" t="s">
        <v>173</v>
      </c>
      <c r="T67" s="44"/>
      <c r="U67" s="45"/>
      <c r="V67" s="46"/>
      <c r="W67" s="40"/>
      <c r="X67" s="47" t="s">
        <v>174</v>
      </c>
      <c r="Y67" s="48"/>
      <c r="Z67" s="48"/>
      <c r="AA67" s="48"/>
      <c r="AB67" s="49">
        <v>66</v>
      </c>
      <c r="AC67" s="48"/>
      <c r="AD67" s="50"/>
      <c r="AE67" s="51"/>
      <c r="AF67" s="47" t="s">
        <v>175</v>
      </c>
      <c r="AG67" s="48"/>
      <c r="AH67" s="48"/>
      <c r="AI67" s="48"/>
      <c r="AJ67" s="50"/>
      <c r="AL67" s="88" t="s">
        <v>17</v>
      </c>
    </row>
    <row r="68" spans="1:38" x14ac:dyDescent="0.2">
      <c r="A68" s="93">
        <v>2024</v>
      </c>
      <c r="B68" s="38">
        <v>36</v>
      </c>
      <c r="C68" s="38">
        <v>50473</v>
      </c>
      <c r="D68" s="38">
        <v>-2700</v>
      </c>
      <c r="E68" s="38">
        <v>0</v>
      </c>
      <c r="F68" s="38">
        <v>0</v>
      </c>
      <c r="G68" s="38">
        <v>0</v>
      </c>
      <c r="H68" s="38">
        <v>47773</v>
      </c>
      <c r="I68" s="38">
        <v>0</v>
      </c>
      <c r="J68" s="38">
        <v>0</v>
      </c>
      <c r="K68" s="38">
        <v>0</v>
      </c>
      <c r="L68" s="38">
        <v>0</v>
      </c>
      <c r="M68" s="38">
        <v>47773</v>
      </c>
      <c r="N68" s="38">
        <v>5418.942783346105</v>
      </c>
      <c r="O68" s="38">
        <v>0</v>
      </c>
      <c r="R68" s="34"/>
      <c r="S68" s="52"/>
      <c r="T68" s="53"/>
      <c r="U68" s="54"/>
      <c r="V68" s="55"/>
      <c r="W68" s="40"/>
      <c r="X68" s="56"/>
      <c r="Y68" s="57"/>
      <c r="Z68" s="57"/>
      <c r="AA68" s="57"/>
      <c r="AB68" s="57"/>
      <c r="AC68" s="57"/>
      <c r="AD68" s="58"/>
      <c r="AE68" s="51"/>
      <c r="AF68" s="56"/>
      <c r="AG68" s="57"/>
      <c r="AH68" s="57"/>
      <c r="AI68" s="57"/>
      <c r="AJ68" s="58"/>
      <c r="AL68" s="89" t="s">
        <v>183</v>
      </c>
    </row>
    <row r="69" spans="1:38" x14ac:dyDescent="0.2">
      <c r="A69" s="93">
        <v>2025</v>
      </c>
      <c r="B69" s="38">
        <v>37</v>
      </c>
      <c r="C69" s="38">
        <v>51735</v>
      </c>
      <c r="D69" s="38">
        <v>0</v>
      </c>
      <c r="E69" s="38">
        <v>0</v>
      </c>
      <c r="F69" s="38">
        <v>0</v>
      </c>
      <c r="G69" s="38">
        <v>0</v>
      </c>
      <c r="H69" s="38">
        <v>51735</v>
      </c>
      <c r="I69" s="38">
        <v>0</v>
      </c>
      <c r="J69" s="38">
        <v>0</v>
      </c>
      <c r="K69" s="38">
        <v>0</v>
      </c>
      <c r="L69" s="38">
        <v>0</v>
      </c>
      <c r="M69" s="38">
        <v>51735</v>
      </c>
      <c r="N69" s="38">
        <v>654.52071441909311</v>
      </c>
      <c r="O69" s="38">
        <v>0</v>
      </c>
      <c r="R69" s="34" t="s">
        <v>45</v>
      </c>
      <c r="S69" s="59"/>
      <c r="T69" s="60" t="s">
        <v>176</v>
      </c>
      <c r="U69" s="46"/>
      <c r="V69" s="55"/>
      <c r="W69" s="40"/>
      <c r="X69" s="56">
        <v>66</v>
      </c>
      <c r="Y69" s="57"/>
      <c r="Z69" s="57"/>
      <c r="AA69" s="57"/>
      <c r="AB69" s="57"/>
      <c r="AC69" s="57"/>
      <c r="AD69" s="58"/>
      <c r="AE69" s="51"/>
      <c r="AF69" s="56"/>
      <c r="AG69" s="57"/>
      <c r="AH69" s="57"/>
      <c r="AI69" s="57"/>
      <c r="AJ69" s="58"/>
      <c r="AL69" s="89" t="s">
        <v>184</v>
      </c>
    </row>
    <row r="70" spans="1:38" x14ac:dyDescent="0.2">
      <c r="A70" s="93">
        <v>2026</v>
      </c>
      <c r="B70" s="38">
        <v>38</v>
      </c>
      <c r="C70" s="38">
        <v>53028</v>
      </c>
      <c r="D70" s="38">
        <v>-16200</v>
      </c>
      <c r="E70" s="38">
        <v>0</v>
      </c>
      <c r="F70" s="38">
        <v>0</v>
      </c>
      <c r="G70" s="38">
        <v>0</v>
      </c>
      <c r="H70" s="38">
        <v>36828</v>
      </c>
      <c r="I70" s="38">
        <v>0</v>
      </c>
      <c r="J70" s="38">
        <v>0</v>
      </c>
      <c r="K70" s="38">
        <v>0</v>
      </c>
      <c r="L70" s="38">
        <v>0</v>
      </c>
      <c r="M70" s="38">
        <v>36828</v>
      </c>
      <c r="N70" s="38">
        <v>-2357.8073636371787</v>
      </c>
      <c r="O70" s="38">
        <v>0</v>
      </c>
      <c r="R70" s="34"/>
      <c r="S70" s="61" t="s">
        <v>177</v>
      </c>
      <c r="T70" s="61" t="s">
        <v>178</v>
      </c>
      <c r="U70" s="62" t="s">
        <v>179</v>
      </c>
      <c r="V70" s="63" t="s">
        <v>165</v>
      </c>
      <c r="W70" s="40"/>
      <c r="X70" s="64" t="s">
        <v>169</v>
      </c>
      <c r="Y70" s="65" t="s">
        <v>180</v>
      </c>
      <c r="Z70" s="65" t="s">
        <v>181</v>
      </c>
      <c r="AA70" s="65" t="s">
        <v>178</v>
      </c>
      <c r="AB70" s="65" t="s">
        <v>179</v>
      </c>
      <c r="AC70" s="65" t="s">
        <v>165</v>
      </c>
      <c r="AD70" s="58"/>
      <c r="AE70" s="51"/>
      <c r="AF70" s="64" t="s">
        <v>182</v>
      </c>
      <c r="AG70" s="65" t="s">
        <v>177</v>
      </c>
      <c r="AH70" s="65" t="s">
        <v>178</v>
      </c>
      <c r="AI70" s="65" t="s">
        <v>179</v>
      </c>
      <c r="AJ70" s="66" t="s">
        <v>165</v>
      </c>
      <c r="AL70" s="89" t="s">
        <v>165</v>
      </c>
    </row>
    <row r="71" spans="1:38" x14ac:dyDescent="0.2">
      <c r="A71" s="93">
        <v>2027</v>
      </c>
      <c r="B71" s="38">
        <v>39</v>
      </c>
      <c r="C71" s="38">
        <v>54354</v>
      </c>
      <c r="D71" s="38">
        <v>-16700</v>
      </c>
      <c r="E71" s="38">
        <v>0</v>
      </c>
      <c r="F71" s="38">
        <v>0</v>
      </c>
      <c r="G71" s="38">
        <v>0</v>
      </c>
      <c r="H71" s="38">
        <v>37654</v>
      </c>
      <c r="I71" s="38">
        <v>0</v>
      </c>
      <c r="J71" s="38">
        <v>0</v>
      </c>
      <c r="K71" s="38">
        <v>0</v>
      </c>
      <c r="L71" s="38">
        <v>0</v>
      </c>
      <c r="M71" s="38">
        <v>37654</v>
      </c>
      <c r="N71" s="38">
        <v>-2530.0608933429717</v>
      </c>
      <c r="O71" s="38">
        <v>0</v>
      </c>
      <c r="R71" s="34"/>
      <c r="S71" s="67"/>
      <c r="T71" s="67"/>
      <c r="U71" s="68"/>
      <c r="V71" s="69">
        <v>0</v>
      </c>
      <c r="W71" s="40"/>
      <c r="X71" s="70"/>
      <c r="Y71" s="71"/>
      <c r="Z71" s="71"/>
      <c r="AA71" s="71"/>
      <c r="AB71" s="71"/>
      <c r="AC71" s="72">
        <v>1581394.7323316287</v>
      </c>
      <c r="AD71" s="73"/>
      <c r="AE71" s="51"/>
      <c r="AF71" s="70"/>
      <c r="AG71" s="72"/>
      <c r="AH71" s="72"/>
      <c r="AI71" s="72"/>
      <c r="AJ71" s="69">
        <v>0</v>
      </c>
      <c r="AL71" s="90">
        <v>26000</v>
      </c>
    </row>
    <row r="72" spans="1:38" x14ac:dyDescent="0.2">
      <c r="A72" s="93">
        <v>2028</v>
      </c>
      <c r="B72" s="38">
        <v>40</v>
      </c>
      <c r="C72" s="38">
        <v>55713</v>
      </c>
      <c r="D72" s="38">
        <v>-17200</v>
      </c>
      <c r="E72" s="38">
        <v>0</v>
      </c>
      <c r="F72" s="38">
        <v>0</v>
      </c>
      <c r="G72" s="38">
        <v>0</v>
      </c>
      <c r="H72" s="38">
        <v>38513</v>
      </c>
      <c r="I72" s="38">
        <v>0</v>
      </c>
      <c r="J72" s="38">
        <v>0</v>
      </c>
      <c r="K72" s="38">
        <v>0</v>
      </c>
      <c r="L72" s="38">
        <v>0</v>
      </c>
      <c r="M72" s="38">
        <v>38513</v>
      </c>
      <c r="N72" s="38">
        <v>-2501.6534067478419</v>
      </c>
      <c r="O72" s="38">
        <v>0</v>
      </c>
      <c r="R72" s="34">
        <v>2024</v>
      </c>
      <c r="S72" s="74">
        <v>0</v>
      </c>
      <c r="T72" s="75">
        <v>0.06</v>
      </c>
      <c r="U72" s="76">
        <v>0</v>
      </c>
      <c r="V72" s="77">
        <v>0</v>
      </c>
      <c r="W72" s="42"/>
      <c r="X72" s="78">
        <v>32</v>
      </c>
      <c r="Y72" s="51">
        <v>0</v>
      </c>
      <c r="Z72" s="39">
        <v>0</v>
      </c>
      <c r="AA72" s="79">
        <v>0.06</v>
      </c>
      <c r="AB72" s="39">
        <v>0</v>
      </c>
      <c r="AC72" s="76">
        <v>1581394.7323316287</v>
      </c>
      <c r="AD72" s="77">
        <v>0</v>
      </c>
      <c r="AE72" s="51"/>
      <c r="AF72" s="78">
        <v>32</v>
      </c>
      <c r="AG72" s="76">
        <v>0</v>
      </c>
      <c r="AH72" s="79">
        <v>0.06</v>
      </c>
      <c r="AI72" s="76">
        <v>0</v>
      </c>
      <c r="AJ72" s="77">
        <v>0</v>
      </c>
      <c r="AL72" s="91">
        <v>26000</v>
      </c>
    </row>
    <row r="73" spans="1:38" x14ac:dyDescent="0.2">
      <c r="A73" s="93">
        <v>2029</v>
      </c>
      <c r="B73" s="38">
        <v>41</v>
      </c>
      <c r="C73" s="38">
        <v>57106</v>
      </c>
      <c r="D73" s="38">
        <v>-17800</v>
      </c>
      <c r="E73" s="38">
        <v>0</v>
      </c>
      <c r="F73" s="38">
        <v>0</v>
      </c>
      <c r="G73" s="38">
        <v>0</v>
      </c>
      <c r="H73" s="38">
        <v>39306</v>
      </c>
      <c r="I73" s="38">
        <v>0</v>
      </c>
      <c r="J73" s="38">
        <v>0</v>
      </c>
      <c r="K73" s="38">
        <v>0</v>
      </c>
      <c r="L73" s="38">
        <v>0</v>
      </c>
      <c r="M73" s="38">
        <v>39306</v>
      </c>
      <c r="N73" s="38">
        <v>-2556.2177214995004</v>
      </c>
      <c r="O73" s="38">
        <v>0</v>
      </c>
      <c r="R73" s="34">
        <v>2025</v>
      </c>
      <c r="S73" s="74">
        <v>0</v>
      </c>
      <c r="T73" s="75">
        <v>0.06</v>
      </c>
      <c r="U73" s="76">
        <v>0</v>
      </c>
      <c r="V73" s="77">
        <v>0</v>
      </c>
      <c r="W73" s="42"/>
      <c r="X73" s="78">
        <v>33</v>
      </c>
      <c r="Y73" s="51">
        <v>0</v>
      </c>
      <c r="Z73" s="39">
        <v>0</v>
      </c>
      <c r="AA73" s="79">
        <v>0.06</v>
      </c>
      <c r="AB73" s="39">
        <v>0</v>
      </c>
      <c r="AC73" s="39">
        <v>1581394.7323316287</v>
      </c>
      <c r="AD73" s="77">
        <v>0</v>
      </c>
      <c r="AE73" s="51"/>
      <c r="AF73" s="78">
        <v>33</v>
      </c>
      <c r="AG73" s="76">
        <v>0</v>
      </c>
      <c r="AH73" s="79">
        <v>0.06</v>
      </c>
      <c r="AI73" s="76">
        <v>0</v>
      </c>
      <c r="AJ73" s="77">
        <v>0</v>
      </c>
      <c r="AL73" s="92">
        <v>26000</v>
      </c>
    </row>
    <row r="74" spans="1:38" x14ac:dyDescent="0.2">
      <c r="A74" s="93">
        <v>2030</v>
      </c>
      <c r="B74" s="38">
        <v>42</v>
      </c>
      <c r="C74" s="38">
        <v>58534</v>
      </c>
      <c r="D74" s="38">
        <v>-18400</v>
      </c>
      <c r="E74" s="38">
        <v>0</v>
      </c>
      <c r="F74" s="38">
        <v>0</v>
      </c>
      <c r="G74" s="38">
        <v>0</v>
      </c>
      <c r="H74" s="38">
        <v>40134</v>
      </c>
      <c r="I74" s="38">
        <v>0</v>
      </c>
      <c r="J74" s="38">
        <v>0</v>
      </c>
      <c r="K74" s="38">
        <v>0</v>
      </c>
      <c r="L74" s="38">
        <v>0</v>
      </c>
      <c r="M74" s="38">
        <v>40134</v>
      </c>
      <c r="N74" s="38">
        <v>-2619.3521996773156</v>
      </c>
      <c r="O74" s="38">
        <v>0</v>
      </c>
      <c r="R74" s="34">
        <v>2026</v>
      </c>
      <c r="S74" s="74">
        <v>0</v>
      </c>
      <c r="T74" s="75">
        <v>0.06</v>
      </c>
      <c r="U74" s="76">
        <v>0</v>
      </c>
      <c r="V74" s="77">
        <v>0</v>
      </c>
      <c r="W74" s="42"/>
      <c r="X74" s="78">
        <v>34</v>
      </c>
      <c r="Y74" s="51">
        <v>0</v>
      </c>
      <c r="Z74" s="39">
        <v>0</v>
      </c>
      <c r="AA74" s="79">
        <v>0.06</v>
      </c>
      <c r="AB74" s="39">
        <v>0</v>
      </c>
      <c r="AC74" s="39">
        <v>1581394.7323316287</v>
      </c>
      <c r="AD74" s="77">
        <v>0</v>
      </c>
      <c r="AE74" s="80"/>
      <c r="AF74" s="78">
        <v>34</v>
      </c>
      <c r="AG74" s="76">
        <v>16200</v>
      </c>
      <c r="AH74" s="79">
        <v>0.06</v>
      </c>
      <c r="AI74" s="76">
        <v>486</v>
      </c>
      <c r="AJ74" s="77">
        <v>16686</v>
      </c>
      <c r="AL74" s="92">
        <v>20060</v>
      </c>
    </row>
    <row r="75" spans="1:38" x14ac:dyDescent="0.2">
      <c r="A75" s="93">
        <v>2031</v>
      </c>
      <c r="B75" s="38">
        <v>43</v>
      </c>
      <c r="C75" s="38">
        <v>59997</v>
      </c>
      <c r="D75" s="38">
        <v>-19000</v>
      </c>
      <c r="E75" s="38">
        <v>0</v>
      </c>
      <c r="F75" s="38">
        <v>0</v>
      </c>
      <c r="G75" s="38">
        <v>0</v>
      </c>
      <c r="H75" s="38">
        <v>40997</v>
      </c>
      <c r="I75" s="38">
        <v>0</v>
      </c>
      <c r="J75" s="38">
        <v>0</v>
      </c>
      <c r="K75" s="38">
        <v>0</v>
      </c>
      <c r="L75" s="38">
        <v>0</v>
      </c>
      <c r="M75" s="38">
        <v>40997</v>
      </c>
      <c r="N75" s="38">
        <v>-2691.0269269093383</v>
      </c>
      <c r="O75" s="38">
        <v>0</v>
      </c>
      <c r="R75" s="34">
        <v>2027</v>
      </c>
      <c r="S75" s="74">
        <v>0</v>
      </c>
      <c r="T75" s="75">
        <v>0.06</v>
      </c>
      <c r="U75" s="76">
        <v>0</v>
      </c>
      <c r="V75" s="77">
        <v>0</v>
      </c>
      <c r="W75" s="42"/>
      <c r="X75" s="78">
        <v>35</v>
      </c>
      <c r="Y75" s="51">
        <v>0</v>
      </c>
      <c r="Z75" s="39">
        <v>0</v>
      </c>
      <c r="AA75" s="79">
        <v>0.06</v>
      </c>
      <c r="AB75" s="39">
        <v>0</v>
      </c>
      <c r="AC75" s="39">
        <v>1581394.7323316287</v>
      </c>
      <c r="AD75" s="77">
        <v>0</v>
      </c>
      <c r="AE75" s="80"/>
      <c r="AF75" s="78">
        <v>35</v>
      </c>
      <c r="AG75" s="76">
        <v>16700</v>
      </c>
      <c r="AH75" s="79">
        <v>0.06</v>
      </c>
      <c r="AI75" s="76">
        <v>1502.1599999999999</v>
      </c>
      <c r="AJ75" s="77">
        <v>34888.160000000003</v>
      </c>
      <c r="AL75" s="92">
        <v>13927.8</v>
      </c>
    </row>
    <row r="76" spans="1:38" x14ac:dyDescent="0.2">
      <c r="A76" s="93">
        <v>2032</v>
      </c>
      <c r="B76" s="38">
        <v>44</v>
      </c>
      <c r="C76" s="38">
        <v>61497</v>
      </c>
      <c r="D76" s="38">
        <v>-19500</v>
      </c>
      <c r="E76" s="38">
        <v>0</v>
      </c>
      <c r="F76" s="38">
        <v>0</v>
      </c>
      <c r="G76" s="38">
        <v>0</v>
      </c>
      <c r="H76" s="38">
        <v>41997</v>
      </c>
      <c r="I76" s="38">
        <v>0</v>
      </c>
      <c r="J76" s="38">
        <v>0</v>
      </c>
      <c r="K76" s="38">
        <v>0</v>
      </c>
      <c r="L76" s="38">
        <v>0</v>
      </c>
      <c r="M76" s="38">
        <v>41997</v>
      </c>
      <c r="N76" s="38">
        <v>-2801.1679523354146</v>
      </c>
      <c r="O76" s="38">
        <v>0</v>
      </c>
      <c r="R76" s="34">
        <v>2028</v>
      </c>
      <c r="S76" s="74">
        <v>0</v>
      </c>
      <c r="T76" s="75">
        <v>0.06</v>
      </c>
      <c r="U76" s="76">
        <v>0</v>
      </c>
      <c r="V76" s="77">
        <v>0</v>
      </c>
      <c r="W76" s="42"/>
      <c r="X76" s="78">
        <v>36</v>
      </c>
      <c r="Y76" s="51">
        <v>0</v>
      </c>
      <c r="Z76" s="39">
        <v>0</v>
      </c>
      <c r="AA76" s="79">
        <v>0.06</v>
      </c>
      <c r="AB76" s="39">
        <v>0</v>
      </c>
      <c r="AC76" s="39">
        <v>1581394.7323316287</v>
      </c>
      <c r="AD76" s="77">
        <v>0</v>
      </c>
      <c r="AE76" s="80"/>
      <c r="AF76" s="78">
        <v>36</v>
      </c>
      <c r="AG76" s="76">
        <v>17200</v>
      </c>
      <c r="AH76" s="79">
        <v>0.06</v>
      </c>
      <c r="AI76" s="76">
        <v>2609.2896000000001</v>
      </c>
      <c r="AJ76" s="77">
        <v>54697.449600000007</v>
      </c>
      <c r="AL76" s="92">
        <v>7612.5799999999981</v>
      </c>
    </row>
    <row r="77" spans="1:38" x14ac:dyDescent="0.2">
      <c r="A77" s="93">
        <v>2033</v>
      </c>
      <c r="B77" s="38">
        <v>45</v>
      </c>
      <c r="C77" s="38">
        <v>63034</v>
      </c>
      <c r="D77" s="38">
        <v>-24284.779296875</v>
      </c>
      <c r="E77" s="38">
        <v>0</v>
      </c>
      <c r="F77" s="38">
        <v>0</v>
      </c>
      <c r="G77" s="38">
        <v>0</v>
      </c>
      <c r="H77" s="38">
        <v>38749.220703125</v>
      </c>
      <c r="I77" s="38">
        <v>0</v>
      </c>
      <c r="J77" s="38">
        <v>0</v>
      </c>
      <c r="K77" s="38">
        <v>0</v>
      </c>
      <c r="L77" s="38">
        <v>0</v>
      </c>
      <c r="M77" s="38">
        <v>38749.220703125</v>
      </c>
      <c r="N77" s="38">
        <v>-2205.0726881750152</v>
      </c>
      <c r="O77" s="38">
        <v>0</v>
      </c>
      <c r="R77" s="34">
        <v>2029</v>
      </c>
      <c r="S77" s="74">
        <v>0</v>
      </c>
      <c r="T77" s="75">
        <v>0.06</v>
      </c>
      <c r="U77" s="76">
        <v>0</v>
      </c>
      <c r="V77" s="77">
        <v>0</v>
      </c>
      <c r="W77" s="42"/>
      <c r="X77" s="78">
        <v>37</v>
      </c>
      <c r="Y77" s="51">
        <v>0</v>
      </c>
      <c r="Z77" s="39">
        <v>0</v>
      </c>
      <c r="AA77" s="79">
        <v>0.06</v>
      </c>
      <c r="AB77" s="39">
        <v>0</v>
      </c>
      <c r="AC77" s="39">
        <v>1581394.7323316287</v>
      </c>
      <c r="AD77" s="77">
        <v>0</v>
      </c>
      <c r="AE77" s="80"/>
      <c r="AF77" s="78">
        <v>37</v>
      </c>
      <c r="AG77" s="76">
        <v>17800</v>
      </c>
      <c r="AH77" s="79">
        <v>0.06</v>
      </c>
      <c r="AI77" s="76">
        <v>3815.8469760000003</v>
      </c>
      <c r="AJ77" s="77">
        <v>76313.296576000008</v>
      </c>
      <c r="AL77" s="92">
        <v>1023.8799999999974</v>
      </c>
    </row>
    <row r="78" spans="1:38" x14ac:dyDescent="0.2">
      <c r="A78" s="93">
        <v>2034</v>
      </c>
      <c r="B78" s="38">
        <v>46</v>
      </c>
      <c r="C78" s="38">
        <v>64610</v>
      </c>
      <c r="D78" s="38">
        <v>-11629.80078125</v>
      </c>
      <c r="E78" s="38">
        <v>0</v>
      </c>
      <c r="F78" s="38">
        <v>0</v>
      </c>
      <c r="G78" s="38">
        <v>0</v>
      </c>
      <c r="H78" s="38">
        <v>52980.19921875</v>
      </c>
      <c r="I78" s="38">
        <v>0</v>
      </c>
      <c r="J78" s="38">
        <v>0</v>
      </c>
      <c r="K78" s="38">
        <v>0</v>
      </c>
      <c r="L78" s="38">
        <v>0</v>
      </c>
      <c r="M78" s="38">
        <v>52980.19921875</v>
      </c>
      <c r="N78" s="38">
        <v>-7747.0041646796672</v>
      </c>
      <c r="O78" s="38">
        <v>0</v>
      </c>
      <c r="R78" s="34">
        <v>2030</v>
      </c>
      <c r="S78" s="74">
        <v>0</v>
      </c>
      <c r="T78" s="75">
        <v>0.06</v>
      </c>
      <c r="U78" s="76">
        <v>0</v>
      </c>
      <c r="V78" s="77">
        <v>0</v>
      </c>
      <c r="W78" s="42"/>
      <c r="X78" s="78">
        <v>38</v>
      </c>
      <c r="Y78" s="51">
        <v>0</v>
      </c>
      <c r="Z78" s="39">
        <v>0</v>
      </c>
      <c r="AA78" s="79">
        <v>0.06</v>
      </c>
      <c r="AB78" s="39">
        <v>0</v>
      </c>
      <c r="AC78" s="39">
        <v>1581394.7323316287</v>
      </c>
      <c r="AD78" s="77">
        <v>0</v>
      </c>
      <c r="AE78" s="80"/>
      <c r="AF78" s="78">
        <v>38</v>
      </c>
      <c r="AG78" s="76">
        <v>18400</v>
      </c>
      <c r="AH78" s="79">
        <v>0.06</v>
      </c>
      <c r="AI78" s="76">
        <v>5130.7977945600005</v>
      </c>
      <c r="AJ78" s="77">
        <v>99844.094370560008</v>
      </c>
      <c r="AL78" s="92">
        <v>0</v>
      </c>
    </row>
    <row r="79" spans="1:38" x14ac:dyDescent="0.2">
      <c r="A79" s="93">
        <v>2035</v>
      </c>
      <c r="B79" s="38">
        <v>47</v>
      </c>
      <c r="C79" s="38">
        <v>66225</v>
      </c>
      <c r="D79" s="38">
        <v>-11920.5</v>
      </c>
      <c r="E79" s="38">
        <v>0</v>
      </c>
      <c r="F79" s="38">
        <v>0</v>
      </c>
      <c r="G79" s="38">
        <v>0</v>
      </c>
      <c r="H79" s="38">
        <v>54304.5</v>
      </c>
      <c r="I79" s="38">
        <v>0</v>
      </c>
      <c r="J79" s="38">
        <v>0</v>
      </c>
      <c r="K79" s="38">
        <v>0</v>
      </c>
      <c r="L79" s="38">
        <v>0</v>
      </c>
      <c r="M79" s="38">
        <v>54304.5</v>
      </c>
      <c r="N79" s="38">
        <v>-7989.4790261268172</v>
      </c>
      <c r="O79" s="38">
        <v>0</v>
      </c>
      <c r="R79" s="34">
        <v>2031</v>
      </c>
      <c r="S79" s="74">
        <v>0</v>
      </c>
      <c r="T79" s="75">
        <v>0.06</v>
      </c>
      <c r="U79" s="76">
        <v>0</v>
      </c>
      <c r="V79" s="77">
        <v>0</v>
      </c>
      <c r="W79" s="42"/>
      <c r="X79" s="78">
        <v>39</v>
      </c>
      <c r="Y79" s="51">
        <v>0</v>
      </c>
      <c r="Z79" s="39">
        <v>0</v>
      </c>
      <c r="AA79" s="79">
        <v>0.06</v>
      </c>
      <c r="AB79" s="39">
        <v>0</v>
      </c>
      <c r="AC79" s="39">
        <v>1581394.7323316287</v>
      </c>
      <c r="AD79" s="77">
        <v>0</v>
      </c>
      <c r="AE79" s="80"/>
      <c r="AF79" s="78">
        <v>39</v>
      </c>
      <c r="AG79" s="76">
        <v>19000</v>
      </c>
      <c r="AH79" s="79">
        <v>0.06</v>
      </c>
      <c r="AI79" s="76">
        <v>6560.6456622336</v>
      </c>
      <c r="AJ79" s="77">
        <v>125404.7400327936</v>
      </c>
      <c r="AL79" s="92">
        <v>0</v>
      </c>
    </row>
    <row r="80" spans="1:38" x14ac:dyDescent="0.2">
      <c r="A80" s="93">
        <v>2036</v>
      </c>
      <c r="B80" s="38">
        <v>48</v>
      </c>
      <c r="C80" s="38">
        <v>67881</v>
      </c>
      <c r="D80" s="38">
        <v>-12218.580078125</v>
      </c>
      <c r="E80" s="38">
        <v>0</v>
      </c>
      <c r="F80" s="38">
        <v>0</v>
      </c>
      <c r="G80" s="38">
        <v>0</v>
      </c>
      <c r="H80" s="38">
        <v>55662.419921875</v>
      </c>
      <c r="I80" s="38">
        <v>0</v>
      </c>
      <c r="J80" s="38">
        <v>0</v>
      </c>
      <c r="K80" s="38">
        <v>0</v>
      </c>
      <c r="L80" s="38">
        <v>0</v>
      </c>
      <c r="M80" s="38">
        <v>55662.419921875</v>
      </c>
      <c r="N80" s="38">
        <v>-8208.2046632980637</v>
      </c>
      <c r="O80" s="38">
        <v>0</v>
      </c>
      <c r="R80" s="34">
        <v>2032</v>
      </c>
      <c r="S80" s="74">
        <v>0</v>
      </c>
      <c r="T80" s="75">
        <v>0.06</v>
      </c>
      <c r="U80" s="76">
        <v>0</v>
      </c>
      <c r="V80" s="77">
        <v>0</v>
      </c>
      <c r="W80" s="42"/>
      <c r="X80" s="78">
        <v>40</v>
      </c>
      <c r="Y80" s="51">
        <v>0</v>
      </c>
      <c r="Z80" s="39">
        <v>0</v>
      </c>
      <c r="AA80" s="79">
        <v>0.06</v>
      </c>
      <c r="AB80" s="39">
        <v>0</v>
      </c>
      <c r="AC80" s="39">
        <v>1581394.7323316287</v>
      </c>
      <c r="AD80" s="77">
        <v>0</v>
      </c>
      <c r="AE80" s="80"/>
      <c r="AF80" s="78">
        <v>40</v>
      </c>
      <c r="AG80" s="76">
        <v>19500</v>
      </c>
      <c r="AH80" s="79">
        <v>0.06</v>
      </c>
      <c r="AI80" s="76">
        <v>8109.2844019676158</v>
      </c>
      <c r="AJ80" s="77">
        <v>153014.02443476123</v>
      </c>
      <c r="AL80" s="92">
        <v>0</v>
      </c>
    </row>
    <row r="81" spans="1:38" x14ac:dyDescent="0.2">
      <c r="A81" s="93">
        <v>2037</v>
      </c>
      <c r="B81" s="38">
        <v>49</v>
      </c>
      <c r="C81" s="38">
        <v>69578</v>
      </c>
      <c r="D81" s="38">
        <v>-12524.0400390625</v>
      </c>
      <c r="E81" s="38">
        <v>0</v>
      </c>
      <c r="F81" s="38">
        <v>0</v>
      </c>
      <c r="G81" s="38">
        <v>0</v>
      </c>
      <c r="H81" s="38">
        <v>57053.9599609375</v>
      </c>
      <c r="I81" s="38">
        <v>0</v>
      </c>
      <c r="J81" s="38">
        <v>0</v>
      </c>
      <c r="K81" s="38">
        <v>0</v>
      </c>
      <c r="L81" s="38">
        <v>0</v>
      </c>
      <c r="M81" s="38">
        <v>57053.9599609375</v>
      </c>
      <c r="N81" s="38">
        <v>-10911.696861161803</v>
      </c>
      <c r="O81" s="38">
        <v>0</v>
      </c>
      <c r="R81" s="34">
        <v>2033</v>
      </c>
      <c r="S81" s="74">
        <v>0</v>
      </c>
      <c r="T81" s="75">
        <v>0.06</v>
      </c>
      <c r="U81" s="76">
        <v>0</v>
      </c>
      <c r="V81" s="77">
        <v>0</v>
      </c>
      <c r="W81" s="42"/>
      <c r="X81" s="78">
        <v>41</v>
      </c>
      <c r="Y81" s="51">
        <v>0</v>
      </c>
      <c r="Z81" s="39">
        <v>0</v>
      </c>
      <c r="AA81" s="79">
        <v>0.06</v>
      </c>
      <c r="AB81" s="39">
        <v>0</v>
      </c>
      <c r="AC81" s="39">
        <v>1581394.7323316287</v>
      </c>
      <c r="AD81" s="77">
        <v>0</v>
      </c>
      <c r="AE81" s="80"/>
      <c r="AF81" s="78">
        <v>41</v>
      </c>
      <c r="AG81" s="76">
        <v>12618.5400390625</v>
      </c>
      <c r="AH81" s="79">
        <v>0.06</v>
      </c>
      <c r="AI81" s="76">
        <v>9559.3976672575482</v>
      </c>
      <c r="AJ81" s="77">
        <v>175191.96214108128</v>
      </c>
      <c r="AL81" s="92">
        <v>0</v>
      </c>
    </row>
    <row r="82" spans="1:38" x14ac:dyDescent="0.2">
      <c r="A82" s="93">
        <v>2038</v>
      </c>
      <c r="B82" s="38">
        <v>50</v>
      </c>
      <c r="C82" s="38">
        <v>71317</v>
      </c>
      <c r="D82" s="38">
        <v>-12837.0595703125</v>
      </c>
      <c r="E82" s="38">
        <v>0</v>
      </c>
      <c r="F82" s="38">
        <v>0</v>
      </c>
      <c r="G82" s="38">
        <v>0</v>
      </c>
      <c r="H82" s="38">
        <v>58479.9404296875</v>
      </c>
      <c r="I82" s="38">
        <v>0</v>
      </c>
      <c r="J82" s="38">
        <v>0</v>
      </c>
      <c r="K82" s="38">
        <v>0</v>
      </c>
      <c r="L82" s="38">
        <v>0</v>
      </c>
      <c r="M82" s="38">
        <v>58479.9404296875</v>
      </c>
      <c r="N82" s="38">
        <v>-11168.338388361306</v>
      </c>
      <c r="O82" s="38">
        <v>0</v>
      </c>
      <c r="R82" s="34">
        <v>2034</v>
      </c>
      <c r="S82" s="74">
        <v>0</v>
      </c>
      <c r="T82" s="75">
        <v>0.06</v>
      </c>
      <c r="U82" s="76">
        <v>0</v>
      </c>
      <c r="V82" s="77">
        <v>0</v>
      </c>
      <c r="W82" s="42"/>
      <c r="X82" s="78">
        <v>42</v>
      </c>
      <c r="Y82" s="51">
        <v>0</v>
      </c>
      <c r="Z82" s="39">
        <v>0</v>
      </c>
      <c r="AA82" s="79">
        <v>0.06</v>
      </c>
      <c r="AB82" s="39">
        <v>0</v>
      </c>
      <c r="AC82" s="39">
        <v>1581394.7323316287</v>
      </c>
      <c r="AD82" s="77">
        <v>0</v>
      </c>
      <c r="AE82" s="80"/>
      <c r="AF82" s="78">
        <v>42</v>
      </c>
      <c r="AG82" s="76">
        <v>12997.080078125</v>
      </c>
      <c r="AH82" s="79">
        <v>0.06</v>
      </c>
      <c r="AI82" s="76">
        <v>10901.430130808627</v>
      </c>
      <c r="AJ82" s="77">
        <v>199090.4723500149</v>
      </c>
      <c r="AL82" s="92">
        <v>0</v>
      </c>
    </row>
    <row r="83" spans="1:38" x14ac:dyDescent="0.2">
      <c r="A83" s="93">
        <v>2039</v>
      </c>
      <c r="B83" s="38">
        <v>51</v>
      </c>
      <c r="C83" s="38">
        <v>73100</v>
      </c>
      <c r="D83" s="38">
        <v>-13158</v>
      </c>
      <c r="E83" s="38">
        <v>0</v>
      </c>
      <c r="F83" s="38">
        <v>0</v>
      </c>
      <c r="G83" s="38">
        <v>0</v>
      </c>
      <c r="H83" s="38">
        <v>59942</v>
      </c>
      <c r="I83" s="38">
        <v>0</v>
      </c>
      <c r="J83" s="38">
        <v>0</v>
      </c>
      <c r="K83" s="38">
        <v>0</v>
      </c>
      <c r="L83" s="38">
        <v>0</v>
      </c>
      <c r="M83" s="38">
        <v>59942</v>
      </c>
      <c r="N83" s="38">
        <v>-11442.215984949744</v>
      </c>
      <c r="O83" s="38">
        <v>0</v>
      </c>
      <c r="R83" s="34">
        <v>2035</v>
      </c>
      <c r="S83" s="74">
        <v>0</v>
      </c>
      <c r="T83" s="75">
        <v>0.06</v>
      </c>
      <c r="U83" s="76">
        <v>0</v>
      </c>
      <c r="V83" s="77">
        <v>0</v>
      </c>
      <c r="W83" s="42"/>
      <c r="X83" s="78">
        <v>43</v>
      </c>
      <c r="Y83" s="51">
        <v>0</v>
      </c>
      <c r="Z83" s="39">
        <v>0</v>
      </c>
      <c r="AA83" s="79">
        <v>0.06</v>
      </c>
      <c r="AB83" s="39">
        <v>0</v>
      </c>
      <c r="AC83" s="39">
        <v>1581394.7323316287</v>
      </c>
      <c r="AD83" s="77">
        <v>0</v>
      </c>
      <c r="AE83" s="80"/>
      <c r="AF83" s="78">
        <v>43</v>
      </c>
      <c r="AG83" s="76">
        <v>13386.9599609375</v>
      </c>
      <c r="AH83" s="79">
        <v>0.06</v>
      </c>
      <c r="AI83" s="76">
        <v>12347.037139829019</v>
      </c>
      <c r="AJ83" s="77">
        <v>224824.46945078141</v>
      </c>
      <c r="AL83" s="92">
        <v>3.9062499126885086E-5</v>
      </c>
    </row>
    <row r="84" spans="1:38" x14ac:dyDescent="0.2">
      <c r="A84" s="93">
        <v>2040</v>
      </c>
      <c r="B84" s="38">
        <v>52</v>
      </c>
      <c r="C84" s="38">
        <v>74928</v>
      </c>
      <c r="D84" s="38">
        <v>-13487.0400390625</v>
      </c>
      <c r="E84" s="38">
        <v>0</v>
      </c>
      <c r="F84" s="38">
        <v>0</v>
      </c>
      <c r="G84" s="38">
        <v>0</v>
      </c>
      <c r="H84" s="38">
        <v>61440.9599609375</v>
      </c>
      <c r="I84" s="38">
        <v>0</v>
      </c>
      <c r="J84" s="38">
        <v>0</v>
      </c>
      <c r="K84" s="38">
        <v>0</v>
      </c>
      <c r="L84" s="38">
        <v>0</v>
      </c>
      <c r="M84" s="38">
        <v>61440.9599609375</v>
      </c>
      <c r="N84" s="38">
        <v>-11726.480784740312</v>
      </c>
      <c r="O84" s="38">
        <v>0</v>
      </c>
      <c r="R84" s="34">
        <v>2036</v>
      </c>
      <c r="S84" s="74">
        <v>0</v>
      </c>
      <c r="T84" s="75">
        <v>0.06</v>
      </c>
      <c r="U84" s="76">
        <v>0</v>
      </c>
      <c r="V84" s="77">
        <v>0</v>
      </c>
      <c r="W84" s="42"/>
      <c r="X84" s="78">
        <v>44</v>
      </c>
      <c r="Y84" s="51">
        <v>0</v>
      </c>
      <c r="Z84" s="39">
        <v>0</v>
      </c>
      <c r="AA84" s="79">
        <v>0.06</v>
      </c>
      <c r="AB84" s="39">
        <v>0</v>
      </c>
      <c r="AC84" s="39">
        <v>1581394.7323316287</v>
      </c>
      <c r="AD84" s="77">
        <v>0</v>
      </c>
      <c r="AE84" s="80"/>
      <c r="AF84" s="78">
        <v>44</v>
      </c>
      <c r="AG84" s="76">
        <v>13788.5400390625</v>
      </c>
      <c r="AH84" s="79">
        <v>0.06</v>
      </c>
      <c r="AI84" s="76">
        <v>13903.12436821876</v>
      </c>
      <c r="AJ84" s="77">
        <v>252516.13385806268</v>
      </c>
      <c r="AL84" s="92">
        <v>0</v>
      </c>
    </row>
    <row r="85" spans="1:38" x14ac:dyDescent="0.2">
      <c r="A85" s="93">
        <v>2041</v>
      </c>
      <c r="B85" s="38">
        <v>53</v>
      </c>
      <c r="C85" s="38">
        <v>76801</v>
      </c>
      <c r="D85" s="38">
        <v>-13824.1806640625</v>
      </c>
      <c r="E85" s="38">
        <v>0</v>
      </c>
      <c r="F85" s="38">
        <v>0</v>
      </c>
      <c r="G85" s="38">
        <v>0</v>
      </c>
      <c r="H85" s="38">
        <v>62976.8193359375</v>
      </c>
      <c r="I85" s="38">
        <v>0</v>
      </c>
      <c r="J85" s="38">
        <v>0</v>
      </c>
      <c r="K85" s="38">
        <v>0</v>
      </c>
      <c r="L85" s="38">
        <v>0</v>
      </c>
      <c r="M85" s="38">
        <v>62976.8193359375</v>
      </c>
      <c r="N85" s="38">
        <v>-12016.859207082787</v>
      </c>
      <c r="O85" s="38">
        <v>0</v>
      </c>
      <c r="R85" s="34">
        <v>2037</v>
      </c>
      <c r="S85" s="74">
        <v>0</v>
      </c>
      <c r="T85" s="75">
        <v>0.06</v>
      </c>
      <c r="U85" s="76">
        <v>0</v>
      </c>
      <c r="V85" s="77">
        <v>0</v>
      </c>
      <c r="W85" s="42"/>
      <c r="X85" s="78">
        <v>45</v>
      </c>
      <c r="Y85" s="51">
        <v>0</v>
      </c>
      <c r="Z85" s="39">
        <v>0</v>
      </c>
      <c r="AA85" s="79">
        <v>0.06</v>
      </c>
      <c r="AB85" s="39">
        <v>0</v>
      </c>
      <c r="AC85" s="39">
        <v>1581394.7323316287</v>
      </c>
      <c r="AD85" s="77">
        <v>0</v>
      </c>
      <c r="AE85" s="80"/>
      <c r="AF85" s="78">
        <v>45</v>
      </c>
      <c r="AG85" s="76">
        <v>14202.1796875</v>
      </c>
      <c r="AH85" s="79">
        <v>0.06</v>
      </c>
      <c r="AI85" s="76">
        <v>15577.03342210876</v>
      </c>
      <c r="AJ85" s="77">
        <v>282295.34696767142</v>
      </c>
      <c r="AL85" s="92">
        <v>3.125000002910383E-4</v>
      </c>
    </row>
    <row r="86" spans="1:38" x14ac:dyDescent="0.2">
      <c r="A86" s="93">
        <v>2042</v>
      </c>
      <c r="B86" s="38">
        <v>54</v>
      </c>
      <c r="C86" s="38">
        <v>78721</v>
      </c>
      <c r="D86" s="38">
        <v>-14169.7802734375</v>
      </c>
      <c r="E86" s="38">
        <v>0</v>
      </c>
      <c r="F86" s="38">
        <v>0</v>
      </c>
      <c r="G86" s="38">
        <v>0</v>
      </c>
      <c r="H86" s="38">
        <v>64551.2197265625</v>
      </c>
      <c r="I86" s="38">
        <v>0</v>
      </c>
      <c r="J86" s="38">
        <v>0</v>
      </c>
      <c r="K86" s="38">
        <v>0</v>
      </c>
      <c r="L86" s="38">
        <v>0</v>
      </c>
      <c r="M86" s="38">
        <v>64551.2197265625</v>
      </c>
      <c r="N86" s="38">
        <v>-12313.517568362782</v>
      </c>
      <c r="O86" s="38">
        <v>0</v>
      </c>
      <c r="R86" s="34">
        <v>2038</v>
      </c>
      <c r="S86" s="74">
        <v>0</v>
      </c>
      <c r="T86" s="75">
        <v>0.06</v>
      </c>
      <c r="U86" s="76">
        <v>0</v>
      </c>
      <c r="V86" s="77">
        <v>0</v>
      </c>
      <c r="W86" s="42"/>
      <c r="X86" s="78">
        <v>46</v>
      </c>
      <c r="Y86" s="51">
        <v>0</v>
      </c>
      <c r="Z86" s="39">
        <v>0</v>
      </c>
      <c r="AA86" s="79">
        <v>0.06</v>
      </c>
      <c r="AB86" s="39">
        <v>0</v>
      </c>
      <c r="AC86" s="39">
        <v>1581394.7323316287</v>
      </c>
      <c r="AD86" s="77">
        <v>0</v>
      </c>
      <c r="AE86" s="80"/>
      <c r="AF86" s="78">
        <v>46</v>
      </c>
      <c r="AG86" s="76">
        <v>14628.240234375</v>
      </c>
      <c r="AH86" s="79">
        <v>0.06</v>
      </c>
      <c r="AI86" s="76">
        <v>17376.568025091536</v>
      </c>
      <c r="AJ86" s="77">
        <v>314300.15522713796</v>
      </c>
      <c r="AL86" s="92">
        <v>7.8125000072759576E-5</v>
      </c>
    </row>
    <row r="87" spans="1:38" x14ac:dyDescent="0.2">
      <c r="A87" s="93">
        <v>2043</v>
      </c>
      <c r="B87" s="38">
        <v>55</v>
      </c>
      <c r="C87" s="38">
        <v>80689</v>
      </c>
      <c r="D87" s="38">
        <v>-14524.01953125</v>
      </c>
      <c r="E87" s="38">
        <v>0</v>
      </c>
      <c r="F87" s="38">
        <v>0</v>
      </c>
      <c r="G87" s="38">
        <v>0</v>
      </c>
      <c r="H87" s="38">
        <v>66164.98046875</v>
      </c>
      <c r="I87" s="38">
        <v>0</v>
      </c>
      <c r="J87" s="38">
        <v>0</v>
      </c>
      <c r="K87" s="38">
        <v>0</v>
      </c>
      <c r="L87" s="38">
        <v>0</v>
      </c>
      <c r="M87" s="38">
        <v>66164.98046875</v>
      </c>
      <c r="N87" s="38">
        <v>-12616.863873914341</v>
      </c>
      <c r="O87" s="38">
        <v>0</v>
      </c>
      <c r="R87" s="34">
        <v>2039</v>
      </c>
      <c r="S87" s="74">
        <v>0</v>
      </c>
      <c r="T87" s="75">
        <v>0.06</v>
      </c>
      <c r="U87" s="76">
        <v>0</v>
      </c>
      <c r="V87" s="77">
        <v>0</v>
      </c>
      <c r="W87" s="42"/>
      <c r="X87" s="78">
        <v>47</v>
      </c>
      <c r="Y87" s="51">
        <v>0</v>
      </c>
      <c r="Z87" s="39">
        <v>0</v>
      </c>
      <c r="AA87" s="79">
        <v>0.06</v>
      </c>
      <c r="AB87" s="39">
        <v>0</v>
      </c>
      <c r="AC87" s="39">
        <v>1581394.7323316287</v>
      </c>
      <c r="AD87" s="77">
        <v>0</v>
      </c>
      <c r="AE87" s="80"/>
      <c r="AF87" s="78">
        <v>47</v>
      </c>
      <c r="AG87" s="76">
        <v>15067.080078125</v>
      </c>
      <c r="AH87" s="79">
        <v>0.06</v>
      </c>
      <c r="AI87" s="76">
        <v>19310.021715972027</v>
      </c>
      <c r="AJ87" s="77">
        <v>348677.25702123501</v>
      </c>
      <c r="AL87" s="92">
        <v>0</v>
      </c>
    </row>
    <row r="88" spans="1:38" x14ac:dyDescent="0.2">
      <c r="A88" s="93">
        <v>2044</v>
      </c>
      <c r="B88" s="38">
        <v>56</v>
      </c>
      <c r="C88" s="38">
        <v>82706</v>
      </c>
      <c r="D88" s="38">
        <v>-14887.080078125</v>
      </c>
      <c r="E88" s="38">
        <v>0</v>
      </c>
      <c r="F88" s="38">
        <v>0</v>
      </c>
      <c r="G88" s="38">
        <v>0</v>
      </c>
      <c r="H88" s="38">
        <v>67818.919921875</v>
      </c>
      <c r="I88" s="38">
        <v>0</v>
      </c>
      <c r="J88" s="38">
        <v>0</v>
      </c>
      <c r="K88" s="38">
        <v>0</v>
      </c>
      <c r="L88" s="38">
        <v>0</v>
      </c>
      <c r="M88" s="38">
        <v>67818.919921875</v>
      </c>
      <c r="N88" s="38">
        <v>-12926.851541207576</v>
      </c>
      <c r="O88" s="38">
        <v>0</v>
      </c>
      <c r="R88" s="34">
        <v>2040</v>
      </c>
      <c r="S88" s="74">
        <v>0</v>
      </c>
      <c r="T88" s="75">
        <v>0.06</v>
      </c>
      <c r="U88" s="76">
        <v>0</v>
      </c>
      <c r="V88" s="77">
        <v>0</v>
      </c>
      <c r="W88" s="42"/>
      <c r="X88" s="78">
        <v>48</v>
      </c>
      <c r="Y88" s="51">
        <v>0</v>
      </c>
      <c r="Z88" s="39">
        <v>0</v>
      </c>
      <c r="AA88" s="79">
        <v>0.06</v>
      </c>
      <c r="AB88" s="39">
        <v>0</v>
      </c>
      <c r="AC88" s="39">
        <v>1581394.7323316287</v>
      </c>
      <c r="AD88" s="77">
        <v>0</v>
      </c>
      <c r="AE88" s="80"/>
      <c r="AF88" s="78">
        <v>48</v>
      </c>
      <c r="AG88" s="76">
        <v>15519.0595703125</v>
      </c>
      <c r="AH88" s="79">
        <v>0.06</v>
      </c>
      <c r="AI88" s="76">
        <v>21386.207208383476</v>
      </c>
      <c r="AJ88" s="77">
        <v>385582.52379993099</v>
      </c>
      <c r="AL88" s="92">
        <v>4.2968749949068297E-4</v>
      </c>
    </row>
    <row r="89" spans="1:38" x14ac:dyDescent="0.2">
      <c r="A89" s="93">
        <v>2045</v>
      </c>
      <c r="B89" s="38">
        <v>57</v>
      </c>
      <c r="C89" s="38">
        <v>84774</v>
      </c>
      <c r="D89" s="38">
        <v>-15259.3203125</v>
      </c>
      <c r="E89" s="38">
        <v>0</v>
      </c>
      <c r="F89" s="38">
        <v>0</v>
      </c>
      <c r="G89" s="38">
        <v>0</v>
      </c>
      <c r="H89" s="38">
        <v>69514.6796875</v>
      </c>
      <c r="I89" s="38">
        <v>0</v>
      </c>
      <c r="J89" s="38">
        <v>0</v>
      </c>
      <c r="K89" s="38">
        <v>0</v>
      </c>
      <c r="L89" s="38">
        <v>0</v>
      </c>
      <c r="M89" s="38">
        <v>69514.6796875</v>
      </c>
      <c r="N89" s="38">
        <v>-13243.872122818755</v>
      </c>
      <c r="O89" s="38">
        <v>0</v>
      </c>
      <c r="R89" s="34">
        <v>2041</v>
      </c>
      <c r="S89" s="74">
        <v>0</v>
      </c>
      <c r="T89" s="75">
        <v>0.06</v>
      </c>
      <c r="U89" s="76">
        <v>0</v>
      </c>
      <c r="V89" s="77">
        <v>0</v>
      </c>
      <c r="W89" s="42"/>
      <c r="X89" s="78">
        <v>49</v>
      </c>
      <c r="Y89" s="51">
        <v>0</v>
      </c>
      <c r="Z89" s="39">
        <v>0</v>
      </c>
      <c r="AA89" s="79">
        <v>0.06</v>
      </c>
      <c r="AB89" s="39">
        <v>0</v>
      </c>
      <c r="AC89" s="39">
        <v>1581394.7323316287</v>
      </c>
      <c r="AD89" s="77">
        <v>0</v>
      </c>
      <c r="AE89" s="80"/>
      <c r="AF89" s="78">
        <v>49</v>
      </c>
      <c r="AG89" s="76">
        <v>15984.720703125</v>
      </c>
      <c r="AH89" s="79">
        <v>0.06</v>
      </c>
      <c r="AI89" s="76">
        <v>23614.493049089608</v>
      </c>
      <c r="AJ89" s="77">
        <v>425181.73755214561</v>
      </c>
      <c r="AL89" s="92">
        <v>0</v>
      </c>
    </row>
    <row r="90" spans="1:38" x14ac:dyDescent="0.2">
      <c r="A90" s="93">
        <v>2046</v>
      </c>
      <c r="B90" s="38">
        <v>58</v>
      </c>
      <c r="C90" s="38">
        <v>86893</v>
      </c>
      <c r="D90" s="38">
        <v>-15640.740234375</v>
      </c>
      <c r="E90" s="38">
        <v>0</v>
      </c>
      <c r="F90" s="38">
        <v>0</v>
      </c>
      <c r="G90" s="38">
        <v>0</v>
      </c>
      <c r="H90" s="38">
        <v>71252.259765625</v>
      </c>
      <c r="I90" s="38">
        <v>0</v>
      </c>
      <c r="J90" s="38">
        <v>0</v>
      </c>
      <c r="K90" s="38">
        <v>0</v>
      </c>
      <c r="L90" s="38">
        <v>0</v>
      </c>
      <c r="M90" s="38">
        <v>71252.259765625</v>
      </c>
      <c r="N90" s="38">
        <v>-13567.666091818634</v>
      </c>
      <c r="O90" s="38">
        <v>0</v>
      </c>
      <c r="R90" s="34">
        <v>2042</v>
      </c>
      <c r="S90" s="74">
        <v>0</v>
      </c>
      <c r="T90" s="75">
        <v>0.06</v>
      </c>
      <c r="U90" s="76">
        <v>0</v>
      </c>
      <c r="V90" s="77">
        <v>0</v>
      </c>
      <c r="W90" s="42"/>
      <c r="X90" s="78">
        <v>50</v>
      </c>
      <c r="Y90" s="51">
        <v>0</v>
      </c>
      <c r="Z90" s="39">
        <v>0</v>
      </c>
      <c r="AA90" s="79">
        <v>0.06</v>
      </c>
      <c r="AB90" s="39">
        <v>0</v>
      </c>
      <c r="AC90" s="39">
        <v>1581394.7323316287</v>
      </c>
      <c r="AD90" s="77">
        <v>0</v>
      </c>
      <c r="AE90" s="80"/>
      <c r="AF90" s="78">
        <v>50</v>
      </c>
      <c r="AG90" s="76">
        <v>16464.240234375</v>
      </c>
      <c r="AH90" s="79">
        <v>0.06</v>
      </c>
      <c r="AI90" s="76">
        <v>26004.831460159985</v>
      </c>
      <c r="AJ90" s="77">
        <v>467650.80924668058</v>
      </c>
      <c r="AL90" s="92">
        <v>0</v>
      </c>
    </row>
    <row r="91" spans="1:38" x14ac:dyDescent="0.2">
      <c r="A91" s="93">
        <v>2047</v>
      </c>
      <c r="B91" s="38">
        <v>59</v>
      </c>
      <c r="C91" s="38">
        <v>89065</v>
      </c>
      <c r="D91" s="38">
        <v>-16031.7001953125</v>
      </c>
      <c r="E91" s="38">
        <v>0</v>
      </c>
      <c r="F91" s="38">
        <v>0</v>
      </c>
      <c r="G91" s="38">
        <v>0</v>
      </c>
      <c r="H91" s="38">
        <v>73033.2998046875</v>
      </c>
      <c r="I91" s="38">
        <v>0</v>
      </c>
      <c r="J91" s="38">
        <v>0</v>
      </c>
      <c r="K91" s="38">
        <v>0</v>
      </c>
      <c r="L91" s="38">
        <v>0</v>
      </c>
      <c r="M91" s="38">
        <v>73033.2998046875</v>
      </c>
      <c r="N91" s="38">
        <v>-13898.850767314645</v>
      </c>
      <c r="O91" s="38">
        <v>0</v>
      </c>
      <c r="R91" s="34">
        <v>2043</v>
      </c>
      <c r="S91" s="74">
        <v>0</v>
      </c>
      <c r="T91" s="75">
        <v>0.06</v>
      </c>
      <c r="U91" s="76">
        <v>0</v>
      </c>
      <c r="V91" s="77">
        <v>0</v>
      </c>
      <c r="W91" s="42"/>
      <c r="X91" s="78">
        <v>51</v>
      </c>
      <c r="Y91" s="51">
        <v>0</v>
      </c>
      <c r="Z91" s="39">
        <v>0</v>
      </c>
      <c r="AA91" s="79">
        <v>0.06</v>
      </c>
      <c r="AB91" s="39">
        <v>0</v>
      </c>
      <c r="AC91" s="39">
        <v>1581394.7323316287</v>
      </c>
      <c r="AD91" s="77">
        <v>0</v>
      </c>
      <c r="AE91" s="80"/>
      <c r="AF91" s="78">
        <v>51</v>
      </c>
      <c r="AG91" s="76">
        <v>16958.16015625</v>
      </c>
      <c r="AH91" s="79">
        <v>0.06</v>
      </c>
      <c r="AI91" s="76">
        <v>28567.793359488332</v>
      </c>
      <c r="AJ91" s="77">
        <v>513176.76276241889</v>
      </c>
      <c r="AL91" s="92">
        <v>0</v>
      </c>
    </row>
    <row r="92" spans="1:38" x14ac:dyDescent="0.2">
      <c r="A92" s="93">
        <v>2048</v>
      </c>
      <c r="B92" s="38">
        <v>60</v>
      </c>
      <c r="C92" s="38">
        <v>91292</v>
      </c>
      <c r="D92" s="38">
        <v>-16432.560546875</v>
      </c>
      <c r="E92" s="38">
        <v>0</v>
      </c>
      <c r="F92" s="38">
        <v>0</v>
      </c>
      <c r="G92" s="38">
        <v>0</v>
      </c>
      <c r="H92" s="38">
        <v>74859.439453125</v>
      </c>
      <c r="I92" s="38">
        <v>0</v>
      </c>
      <c r="J92" s="38">
        <v>0</v>
      </c>
      <c r="K92" s="38">
        <v>0</v>
      </c>
      <c r="L92" s="38">
        <v>0</v>
      </c>
      <c r="M92" s="38">
        <v>74859.439453125</v>
      </c>
      <c r="N92" s="38">
        <v>-14237.588833722522</v>
      </c>
      <c r="O92" s="38">
        <v>0</v>
      </c>
      <c r="R92" s="34">
        <v>2044</v>
      </c>
      <c r="S92" s="74">
        <v>0</v>
      </c>
      <c r="T92" s="75">
        <v>0.06</v>
      </c>
      <c r="U92" s="76">
        <v>0</v>
      </c>
      <c r="V92" s="77">
        <v>0</v>
      </c>
      <c r="W92" s="42"/>
      <c r="X92" s="78">
        <v>52</v>
      </c>
      <c r="Y92" s="51">
        <v>0</v>
      </c>
      <c r="Z92" s="39">
        <v>0</v>
      </c>
      <c r="AA92" s="79">
        <v>0.06</v>
      </c>
      <c r="AB92" s="39">
        <v>0</v>
      </c>
      <c r="AC92" s="39">
        <v>1581394.7323316287</v>
      </c>
      <c r="AD92" s="77">
        <v>0</v>
      </c>
      <c r="AE92" s="80"/>
      <c r="AF92" s="78">
        <v>52</v>
      </c>
      <c r="AG92" s="76">
        <v>17466.83984375</v>
      </c>
      <c r="AH92" s="79">
        <v>0.06</v>
      </c>
      <c r="AI92" s="76">
        <v>31314.610961057631</v>
      </c>
      <c r="AJ92" s="77">
        <v>561958.21356722654</v>
      </c>
      <c r="AL92" s="92">
        <v>1.5625000014551915E-4</v>
      </c>
    </row>
    <row r="93" spans="1:38" x14ac:dyDescent="0.2">
      <c r="A93" s="93">
        <v>2049</v>
      </c>
      <c r="B93" s="38">
        <v>61</v>
      </c>
      <c r="C93" s="38">
        <v>93574</v>
      </c>
      <c r="D93" s="38">
        <v>-16843.3203125</v>
      </c>
      <c r="E93" s="38">
        <v>0</v>
      </c>
      <c r="F93" s="38">
        <v>0</v>
      </c>
      <c r="G93" s="38">
        <v>0</v>
      </c>
      <c r="H93" s="38">
        <v>76730.6796875</v>
      </c>
      <c r="I93" s="38">
        <v>0</v>
      </c>
      <c r="J93" s="38">
        <v>0</v>
      </c>
      <c r="K93" s="38">
        <v>0</v>
      </c>
      <c r="L93" s="38">
        <v>0</v>
      </c>
      <c r="M93" s="38">
        <v>76730.6796875</v>
      </c>
      <c r="N93" s="38">
        <v>-14584.072859802789</v>
      </c>
      <c r="O93" s="38">
        <v>0</v>
      </c>
      <c r="R93" s="34">
        <v>2045</v>
      </c>
      <c r="S93" s="74">
        <v>0</v>
      </c>
      <c r="T93" s="75">
        <v>0.06</v>
      </c>
      <c r="U93" s="76">
        <v>0</v>
      </c>
      <c r="V93" s="77">
        <v>0</v>
      </c>
      <c r="W93" s="42"/>
      <c r="X93" s="78">
        <v>53</v>
      </c>
      <c r="Y93" s="51">
        <v>0</v>
      </c>
      <c r="Z93" s="39">
        <v>0</v>
      </c>
      <c r="AA93" s="79">
        <v>0.06</v>
      </c>
      <c r="AB93" s="39">
        <v>0</v>
      </c>
      <c r="AC93" s="39">
        <v>1581394.7323316287</v>
      </c>
      <c r="AD93" s="77">
        <v>0</v>
      </c>
      <c r="AE93" s="80"/>
      <c r="AF93" s="78">
        <v>53</v>
      </c>
      <c r="AG93" s="76">
        <v>17990.8203125</v>
      </c>
      <c r="AH93" s="79">
        <v>0.06</v>
      </c>
      <c r="AI93" s="76">
        <v>34257.217423408591</v>
      </c>
      <c r="AJ93" s="77">
        <v>614206.25130313518</v>
      </c>
      <c r="AL93" s="92">
        <v>0</v>
      </c>
    </row>
    <row r="94" spans="1:38" x14ac:dyDescent="0.2">
      <c r="A94" s="93">
        <v>2050</v>
      </c>
      <c r="B94" s="38">
        <v>62</v>
      </c>
      <c r="C94" s="38">
        <v>95913</v>
      </c>
      <c r="D94" s="38">
        <v>-17264.33984375</v>
      </c>
      <c r="E94" s="38">
        <v>0</v>
      </c>
      <c r="F94" s="38">
        <v>0</v>
      </c>
      <c r="G94" s="38">
        <v>0</v>
      </c>
      <c r="H94" s="38">
        <v>78648.66015625</v>
      </c>
      <c r="I94" s="38">
        <v>0</v>
      </c>
      <c r="J94" s="38">
        <v>0</v>
      </c>
      <c r="K94" s="38">
        <v>0</v>
      </c>
      <c r="L94" s="38">
        <v>0</v>
      </c>
      <c r="M94" s="38">
        <v>78648.66015625</v>
      </c>
      <c r="N94" s="38">
        <v>-14938.237223497579</v>
      </c>
      <c r="O94" s="38">
        <v>0</v>
      </c>
      <c r="R94" s="34">
        <v>2046</v>
      </c>
      <c r="S94" s="74">
        <v>0</v>
      </c>
      <c r="T94" s="75">
        <v>0.06</v>
      </c>
      <c r="U94" s="76">
        <v>0</v>
      </c>
      <c r="V94" s="77">
        <v>0</v>
      </c>
      <c r="W94" s="42"/>
      <c r="X94" s="78">
        <v>54</v>
      </c>
      <c r="Y94" s="51">
        <v>0</v>
      </c>
      <c r="Z94" s="39">
        <v>0</v>
      </c>
      <c r="AA94" s="79">
        <v>0.06</v>
      </c>
      <c r="AB94" s="39">
        <v>0</v>
      </c>
      <c r="AC94" s="39">
        <v>1581394.7323316287</v>
      </c>
      <c r="AD94" s="77">
        <v>0</v>
      </c>
      <c r="AE94" s="80"/>
      <c r="AF94" s="78">
        <v>54</v>
      </c>
      <c r="AG94" s="76">
        <v>18530.4609375</v>
      </c>
      <c r="AH94" s="79">
        <v>0.06</v>
      </c>
      <c r="AI94" s="76">
        <v>37408.288906313108</v>
      </c>
      <c r="AJ94" s="77">
        <v>670145.00114694831</v>
      </c>
      <c r="AL94" s="92">
        <v>0</v>
      </c>
    </row>
    <row r="95" spans="1:38" x14ac:dyDescent="0.2">
      <c r="A95" s="93">
        <v>2051</v>
      </c>
      <c r="B95" s="38">
        <v>63</v>
      </c>
      <c r="C95" s="38">
        <v>98311</v>
      </c>
      <c r="D95" s="38">
        <v>-17695.98046875</v>
      </c>
      <c r="E95" s="38">
        <v>0</v>
      </c>
      <c r="F95" s="38">
        <v>0</v>
      </c>
      <c r="G95" s="38">
        <v>0</v>
      </c>
      <c r="H95" s="38">
        <v>80615.01953125</v>
      </c>
      <c r="I95" s="38">
        <v>0</v>
      </c>
      <c r="J95" s="38">
        <v>0</v>
      </c>
      <c r="K95" s="38">
        <v>0</v>
      </c>
      <c r="L95" s="38">
        <v>0</v>
      </c>
      <c r="M95" s="38">
        <v>80615.01953125</v>
      </c>
      <c r="N95" s="38">
        <v>-15303.780052042979</v>
      </c>
      <c r="O95" s="38">
        <v>0</v>
      </c>
      <c r="R95" s="34">
        <v>2047</v>
      </c>
      <c r="S95" s="74">
        <v>0</v>
      </c>
      <c r="T95" s="75">
        <v>0.06</v>
      </c>
      <c r="U95" s="76">
        <v>0</v>
      </c>
      <c r="V95" s="77">
        <v>0</v>
      </c>
      <c r="W95" s="42"/>
      <c r="X95" s="78">
        <v>55</v>
      </c>
      <c r="Y95" s="51">
        <v>0</v>
      </c>
      <c r="Z95" s="39">
        <v>0</v>
      </c>
      <c r="AA95" s="79">
        <v>0.06</v>
      </c>
      <c r="AB95" s="39">
        <v>0</v>
      </c>
      <c r="AC95" s="39">
        <v>1581394.7323316287</v>
      </c>
      <c r="AD95" s="77">
        <v>0</v>
      </c>
      <c r="AE95" s="80"/>
      <c r="AF95" s="78">
        <v>55</v>
      </c>
      <c r="AG95" s="76">
        <v>19086.30078125</v>
      </c>
      <c r="AH95" s="79">
        <v>0.06</v>
      </c>
      <c r="AI95" s="76">
        <v>40781.289092254396</v>
      </c>
      <c r="AJ95" s="77">
        <v>730012.59102045267</v>
      </c>
      <c r="AL95" s="92">
        <v>0</v>
      </c>
    </row>
    <row r="96" spans="1:38" x14ac:dyDescent="0.2">
      <c r="A96" s="93">
        <v>2052</v>
      </c>
      <c r="B96" s="38">
        <v>64</v>
      </c>
      <c r="C96" s="38">
        <v>100769</v>
      </c>
      <c r="D96" s="38">
        <v>-18138.419921875</v>
      </c>
      <c r="E96" s="38">
        <v>0</v>
      </c>
      <c r="F96" s="38">
        <v>0</v>
      </c>
      <c r="G96" s="38">
        <v>0</v>
      </c>
      <c r="H96" s="38">
        <v>82630.580078125</v>
      </c>
      <c r="I96" s="38">
        <v>0</v>
      </c>
      <c r="J96" s="38">
        <v>0</v>
      </c>
      <c r="K96" s="38">
        <v>0</v>
      </c>
      <c r="L96" s="38">
        <v>0</v>
      </c>
      <c r="M96" s="38">
        <v>82630.580078125</v>
      </c>
      <c r="N96" s="38">
        <v>-15678.459242052173</v>
      </c>
      <c r="O96" s="38">
        <v>0</v>
      </c>
      <c r="R96" s="34">
        <v>2048</v>
      </c>
      <c r="S96" s="74">
        <v>0</v>
      </c>
      <c r="T96" s="75">
        <v>0.06</v>
      </c>
      <c r="U96" s="76">
        <v>0</v>
      </c>
      <c r="V96" s="77">
        <v>0</v>
      </c>
      <c r="W96" s="42"/>
      <c r="X96" s="78">
        <v>56</v>
      </c>
      <c r="Y96" s="51">
        <v>0</v>
      </c>
      <c r="Z96" s="39">
        <v>0</v>
      </c>
      <c r="AA96" s="79">
        <v>0.06</v>
      </c>
      <c r="AB96" s="39">
        <v>0</v>
      </c>
      <c r="AC96" s="39">
        <v>1581394.7323316287</v>
      </c>
      <c r="AD96" s="77">
        <v>0</v>
      </c>
      <c r="AE96" s="80"/>
      <c r="AF96" s="78">
        <v>56</v>
      </c>
      <c r="AG96" s="76">
        <v>19658.880859375</v>
      </c>
      <c r="AH96" s="79">
        <v>0.06</v>
      </c>
      <c r="AI96" s="76">
        <v>44390.521887008406</v>
      </c>
      <c r="AJ96" s="77">
        <v>794061.99376683612</v>
      </c>
      <c r="AL96" s="92">
        <v>0</v>
      </c>
    </row>
    <row r="97" spans="1:38" x14ac:dyDescent="0.2">
      <c r="A97" s="93">
        <v>2053</v>
      </c>
      <c r="B97" s="38">
        <v>65</v>
      </c>
      <c r="C97" s="38">
        <v>0</v>
      </c>
      <c r="D97" s="38">
        <v>0</v>
      </c>
      <c r="E97" s="38">
        <v>22516.88426289973</v>
      </c>
      <c r="F97" s="38">
        <v>0</v>
      </c>
      <c r="G97" s="38">
        <v>0</v>
      </c>
      <c r="H97" s="38">
        <v>22516.88426289973</v>
      </c>
      <c r="I97" s="38">
        <v>11402.02656</v>
      </c>
      <c r="J97" s="38">
        <v>0</v>
      </c>
      <c r="K97" s="38">
        <v>0</v>
      </c>
      <c r="L97" s="38">
        <v>11402.02656</v>
      </c>
      <c r="M97" s="38">
        <v>33918.910822899728</v>
      </c>
      <c r="N97" s="38">
        <v>-186.63157427856362</v>
      </c>
      <c r="O97" s="38">
        <v>0</v>
      </c>
      <c r="R97" s="34">
        <v>2049</v>
      </c>
      <c r="S97" s="74">
        <v>0</v>
      </c>
      <c r="T97" s="75">
        <v>0.06</v>
      </c>
      <c r="U97" s="76">
        <v>0</v>
      </c>
      <c r="V97" s="77">
        <v>0</v>
      </c>
      <c r="W97" s="42"/>
      <c r="X97" s="78">
        <v>57</v>
      </c>
      <c r="Y97" s="51">
        <v>0</v>
      </c>
      <c r="Z97" s="39">
        <v>0</v>
      </c>
      <c r="AA97" s="79">
        <v>0.06</v>
      </c>
      <c r="AB97" s="39">
        <v>0</v>
      </c>
      <c r="AC97" s="39">
        <v>1581394.7323316287</v>
      </c>
      <c r="AD97" s="77">
        <v>0</v>
      </c>
      <c r="AE97" s="80"/>
      <c r="AF97" s="78">
        <v>57</v>
      </c>
      <c r="AG97" s="76">
        <v>20248.560546875</v>
      </c>
      <c r="AH97" s="79">
        <v>0.06</v>
      </c>
      <c r="AI97" s="76">
        <v>48251.176442416414</v>
      </c>
      <c r="AJ97" s="77">
        <v>862561.73075612751</v>
      </c>
      <c r="AL97" s="92">
        <v>0</v>
      </c>
    </row>
    <row r="98" spans="1:38" x14ac:dyDescent="0.2">
      <c r="A98" s="93">
        <v>2054</v>
      </c>
      <c r="B98" s="38">
        <v>66</v>
      </c>
      <c r="C98" s="38">
        <v>0</v>
      </c>
      <c r="D98" s="38">
        <v>47233.752564847011</v>
      </c>
      <c r="E98" s="38">
        <v>30622.962597543632</v>
      </c>
      <c r="F98" s="38">
        <v>0</v>
      </c>
      <c r="G98" s="38">
        <v>0</v>
      </c>
      <c r="H98" s="38">
        <v>77856.715162390639</v>
      </c>
      <c r="I98" s="38">
        <v>15502.304880000002</v>
      </c>
      <c r="J98" s="38">
        <v>0</v>
      </c>
      <c r="K98" s="38">
        <v>0</v>
      </c>
      <c r="L98" s="38">
        <v>15502.304880000002</v>
      </c>
      <c r="M98" s="38">
        <v>93359.020042390635</v>
      </c>
      <c r="N98" s="38">
        <v>-11174.989207755674</v>
      </c>
      <c r="O98" s="38">
        <v>0</v>
      </c>
      <c r="R98" s="34">
        <v>2050</v>
      </c>
      <c r="S98" s="74">
        <v>0</v>
      </c>
      <c r="T98" s="75">
        <v>0.06</v>
      </c>
      <c r="U98" s="76">
        <v>0</v>
      </c>
      <c r="V98" s="77">
        <v>0</v>
      </c>
      <c r="W98" s="42"/>
      <c r="X98" s="78">
        <v>58</v>
      </c>
      <c r="Y98" s="51">
        <v>0</v>
      </c>
      <c r="Z98" s="39">
        <v>0</v>
      </c>
      <c r="AA98" s="79">
        <v>0.06</v>
      </c>
      <c r="AB98" s="39">
        <v>0</v>
      </c>
      <c r="AC98" s="39">
        <v>1581394.7323316287</v>
      </c>
      <c r="AD98" s="77">
        <v>0</v>
      </c>
      <c r="AE98" s="80"/>
      <c r="AF98" s="78">
        <v>58</v>
      </c>
      <c r="AG98" s="76">
        <v>20856.060546875</v>
      </c>
      <c r="AH98" s="79">
        <v>0.06</v>
      </c>
      <c r="AI98" s="76">
        <v>52379.3856617739</v>
      </c>
      <c r="AJ98" s="77">
        <v>935797.17696477636</v>
      </c>
      <c r="AL98" s="92">
        <v>0</v>
      </c>
    </row>
    <row r="99" spans="1:38" x14ac:dyDescent="0.2">
      <c r="A99" s="93">
        <v>2055</v>
      </c>
      <c r="B99" s="38">
        <v>67</v>
      </c>
      <c r="C99" s="38">
        <v>0</v>
      </c>
      <c r="D99" s="38">
        <v>50112.668473288759</v>
      </c>
      <c r="E99" s="38">
        <v>31235.421849494505</v>
      </c>
      <c r="F99" s="38">
        <v>0</v>
      </c>
      <c r="G99" s="38">
        <v>0</v>
      </c>
      <c r="H99" s="38">
        <v>81348.09032278326</v>
      </c>
      <c r="I99" s="38">
        <v>15819.027840000001</v>
      </c>
      <c r="J99" s="38">
        <v>0</v>
      </c>
      <c r="K99" s="38">
        <v>0</v>
      </c>
      <c r="L99" s="38">
        <v>15819.027840000001</v>
      </c>
      <c r="M99" s="38">
        <v>97167.118162783256</v>
      </c>
      <c r="N99" s="38">
        <v>-12689.31549215517</v>
      </c>
      <c r="O99" s="38">
        <v>0</v>
      </c>
      <c r="R99" s="34">
        <v>2051</v>
      </c>
      <c r="S99" s="74">
        <v>0</v>
      </c>
      <c r="T99" s="75">
        <v>0.06</v>
      </c>
      <c r="U99" s="76">
        <v>0</v>
      </c>
      <c r="V99" s="77">
        <v>0</v>
      </c>
      <c r="W99" s="42"/>
      <c r="X99" s="78">
        <v>59</v>
      </c>
      <c r="Y99" s="51">
        <v>0</v>
      </c>
      <c r="Z99" s="39">
        <v>0</v>
      </c>
      <c r="AA99" s="79">
        <v>0.06</v>
      </c>
      <c r="AB99" s="39">
        <v>0</v>
      </c>
      <c r="AC99" s="39">
        <v>1581394.7323316287</v>
      </c>
      <c r="AD99" s="77">
        <v>0</v>
      </c>
      <c r="AE99" s="80"/>
      <c r="AF99" s="78">
        <v>59</v>
      </c>
      <c r="AG99" s="76">
        <v>21481.740234375</v>
      </c>
      <c r="AH99" s="79">
        <v>0.06</v>
      </c>
      <c r="AI99" s="76">
        <v>56792.282824917827</v>
      </c>
      <c r="AJ99" s="77">
        <v>1014071.2000240692</v>
      </c>
      <c r="AL99" s="92">
        <v>0</v>
      </c>
    </row>
    <row r="100" spans="1:38" x14ac:dyDescent="0.2">
      <c r="A100" s="93">
        <v>2056</v>
      </c>
      <c r="B100" s="38">
        <v>68</v>
      </c>
      <c r="C100" s="38">
        <v>0</v>
      </c>
      <c r="D100" s="38">
        <v>53213.170952153741</v>
      </c>
      <c r="E100" s="38">
        <v>31860.130286484393</v>
      </c>
      <c r="F100" s="38">
        <v>0</v>
      </c>
      <c r="G100" s="38">
        <v>0</v>
      </c>
      <c r="H100" s="38">
        <v>85073.301238638131</v>
      </c>
      <c r="I100" s="38">
        <v>16135.7508</v>
      </c>
      <c r="J100" s="38">
        <v>0</v>
      </c>
      <c r="K100" s="38">
        <v>0</v>
      </c>
      <c r="L100" s="38">
        <v>16135.7508</v>
      </c>
      <c r="M100" s="38">
        <v>101209.05203863812</v>
      </c>
      <c r="N100" s="38">
        <v>-13546.479248066857</v>
      </c>
      <c r="O100" s="38">
        <v>0</v>
      </c>
      <c r="R100" s="34">
        <v>2052</v>
      </c>
      <c r="S100" s="74">
        <v>0</v>
      </c>
      <c r="T100" s="75">
        <v>0.06</v>
      </c>
      <c r="U100" s="76">
        <v>0</v>
      </c>
      <c r="V100" s="77">
        <v>0</v>
      </c>
      <c r="W100" s="42"/>
      <c r="X100" s="78">
        <v>60</v>
      </c>
      <c r="Y100" s="51">
        <v>0</v>
      </c>
      <c r="Z100" s="39">
        <v>0</v>
      </c>
      <c r="AA100" s="79">
        <v>0.06</v>
      </c>
      <c r="AB100" s="39">
        <v>0</v>
      </c>
      <c r="AC100" s="39">
        <v>1581394.7323316287</v>
      </c>
      <c r="AD100" s="77">
        <v>0</v>
      </c>
      <c r="AE100" s="80"/>
      <c r="AF100" s="78">
        <v>60</v>
      </c>
      <c r="AG100" s="76">
        <v>22126.140625</v>
      </c>
      <c r="AH100" s="79">
        <v>0.06</v>
      </c>
      <c r="AI100" s="76">
        <v>61508.05622019415</v>
      </c>
      <c r="AJ100" s="77">
        <v>1097705.3968692634</v>
      </c>
      <c r="AL100" s="92">
        <v>0</v>
      </c>
    </row>
    <row r="101" spans="1:38" x14ac:dyDescent="0.2">
      <c r="A101" s="93">
        <v>2057</v>
      </c>
      <c r="B101" s="38">
        <v>69</v>
      </c>
      <c r="C101" s="38">
        <v>0</v>
      </c>
      <c r="D101" s="38">
        <v>56400.377919653831</v>
      </c>
      <c r="E101" s="38">
        <v>32497.332892214083</v>
      </c>
      <c r="F101" s="38">
        <v>0</v>
      </c>
      <c r="G101" s="38">
        <v>0</v>
      </c>
      <c r="H101" s="38">
        <v>88897.710811867917</v>
      </c>
      <c r="I101" s="38">
        <v>16452.473760000001</v>
      </c>
      <c r="J101" s="38">
        <v>0</v>
      </c>
      <c r="K101" s="38">
        <v>0</v>
      </c>
      <c r="L101" s="38">
        <v>16452.473760000001</v>
      </c>
      <c r="M101" s="38">
        <v>105350.18457186793</v>
      </c>
      <c r="N101" s="38">
        <v>-11029.770242944734</v>
      </c>
      <c r="O101" s="38">
        <v>0</v>
      </c>
      <c r="R101" s="34">
        <v>2053</v>
      </c>
      <c r="S101" s="74">
        <v>0</v>
      </c>
      <c r="T101" s="75">
        <v>0.06</v>
      </c>
      <c r="U101" s="76">
        <v>0</v>
      </c>
      <c r="V101" s="77">
        <v>0</v>
      </c>
      <c r="W101" s="42"/>
      <c r="X101" s="78">
        <v>61</v>
      </c>
      <c r="Y101" s="51">
        <v>0</v>
      </c>
      <c r="Z101" s="39">
        <v>0</v>
      </c>
      <c r="AA101" s="79">
        <v>0.06</v>
      </c>
      <c r="AB101" s="39">
        <v>0</v>
      </c>
      <c r="AC101" s="39">
        <v>1581394.7323316287</v>
      </c>
      <c r="AD101" s="77">
        <v>0</v>
      </c>
      <c r="AE101" s="80"/>
      <c r="AF101" s="78">
        <v>61</v>
      </c>
      <c r="AG101" s="76">
        <v>6700</v>
      </c>
      <c r="AH101" s="79">
        <v>0.06</v>
      </c>
      <c r="AI101" s="76">
        <v>66063.323812155795</v>
      </c>
      <c r="AJ101" s="77">
        <v>1170468.7206814191</v>
      </c>
      <c r="AL101" s="92">
        <v>16089.98</v>
      </c>
    </row>
    <row r="102" spans="1:38" x14ac:dyDescent="0.2">
      <c r="A102" s="93">
        <v>2058</v>
      </c>
      <c r="B102" s="38">
        <v>70</v>
      </c>
      <c r="C102" s="38">
        <v>0</v>
      </c>
      <c r="D102" s="38">
        <v>59894.120657760781</v>
      </c>
      <c r="E102" s="38">
        <v>33147.279550058367</v>
      </c>
      <c r="F102" s="38">
        <v>0</v>
      </c>
      <c r="G102" s="38">
        <v>0</v>
      </c>
      <c r="H102" s="38">
        <v>93041.400207819155</v>
      </c>
      <c r="I102" s="38">
        <v>16786.316880000002</v>
      </c>
      <c r="J102" s="38">
        <v>0</v>
      </c>
      <c r="K102" s="38">
        <v>0</v>
      </c>
      <c r="L102" s="38">
        <v>16786.316880000002</v>
      </c>
      <c r="M102" s="38">
        <v>109827.71708781915</v>
      </c>
      <c r="N102" s="38">
        <v>-15407.832953007746</v>
      </c>
      <c r="O102" s="38">
        <v>0</v>
      </c>
      <c r="R102" s="34">
        <v>2054</v>
      </c>
      <c r="S102" s="74">
        <v>0</v>
      </c>
      <c r="T102" s="75">
        <v>0.06</v>
      </c>
      <c r="U102" s="76">
        <v>0</v>
      </c>
      <c r="V102" s="77">
        <v>0</v>
      </c>
      <c r="W102" s="42"/>
      <c r="X102" s="78">
        <v>62</v>
      </c>
      <c r="Y102" s="51">
        <v>0</v>
      </c>
      <c r="Z102" s="39">
        <v>0</v>
      </c>
      <c r="AA102" s="79">
        <v>0.06</v>
      </c>
      <c r="AB102" s="39">
        <v>0</v>
      </c>
      <c r="AC102" s="39">
        <v>1581394.7323316287</v>
      </c>
      <c r="AD102" s="77">
        <v>0</v>
      </c>
      <c r="AE102" s="80"/>
      <c r="AF102" s="78">
        <v>62</v>
      </c>
      <c r="AG102" s="76">
        <v>39563.6015625</v>
      </c>
      <c r="AH102" s="79">
        <v>0.06</v>
      </c>
      <c r="AI102" s="76">
        <v>71415.031287760139</v>
      </c>
      <c r="AJ102" s="77">
        <v>1281447.3535316794</v>
      </c>
      <c r="AL102" s="92">
        <v>0</v>
      </c>
    </row>
    <row r="103" spans="1:38" x14ac:dyDescent="0.2">
      <c r="A103" s="93">
        <v>2059</v>
      </c>
      <c r="B103" s="38">
        <v>71</v>
      </c>
      <c r="C103" s="38">
        <v>0</v>
      </c>
      <c r="D103" s="38">
        <v>63785.801041619437</v>
      </c>
      <c r="E103" s="38">
        <v>33810.225141059535</v>
      </c>
      <c r="F103" s="38">
        <v>0</v>
      </c>
      <c r="G103" s="38">
        <v>0</v>
      </c>
      <c r="H103" s="38">
        <v>97596.026182678965</v>
      </c>
      <c r="I103" s="38">
        <v>17120.16</v>
      </c>
      <c r="J103" s="38">
        <v>0</v>
      </c>
      <c r="K103" s="38">
        <v>0</v>
      </c>
      <c r="L103" s="38">
        <v>17120.16</v>
      </c>
      <c r="M103" s="38">
        <v>114716.18618267897</v>
      </c>
      <c r="N103" s="38">
        <v>-16624.266653228544</v>
      </c>
      <c r="O103" s="38">
        <v>0</v>
      </c>
      <c r="R103" s="34">
        <v>2055</v>
      </c>
      <c r="S103" s="74">
        <v>0</v>
      </c>
      <c r="T103" s="75">
        <v>0.06</v>
      </c>
      <c r="U103" s="76">
        <v>0</v>
      </c>
      <c r="V103" s="77">
        <v>0</v>
      </c>
      <c r="W103" s="42"/>
      <c r="X103" s="78">
        <v>63</v>
      </c>
      <c r="Y103" s="51">
        <v>0</v>
      </c>
      <c r="Z103" s="39">
        <v>0</v>
      </c>
      <c r="AA103" s="79">
        <v>0.06</v>
      </c>
      <c r="AB103" s="39">
        <v>0</v>
      </c>
      <c r="AC103" s="39">
        <v>1581394.7323316287</v>
      </c>
      <c r="AD103" s="77">
        <v>0</v>
      </c>
      <c r="AE103" s="80"/>
      <c r="AF103" s="78">
        <v>63</v>
      </c>
      <c r="AG103" s="76">
        <v>24177.779296875</v>
      </c>
      <c r="AH103" s="79">
        <v>0.06</v>
      </c>
      <c r="AI103" s="76">
        <v>77612.174590807015</v>
      </c>
      <c r="AJ103" s="77">
        <v>1383237.3074193613</v>
      </c>
      <c r="AL103" s="92">
        <v>7.0312499883584678E-4</v>
      </c>
    </row>
    <row r="104" spans="1:38" x14ac:dyDescent="0.2">
      <c r="A104" s="93">
        <v>2060</v>
      </c>
      <c r="B104" s="38">
        <v>72</v>
      </c>
      <c r="C104" s="38">
        <v>0</v>
      </c>
      <c r="D104" s="38">
        <v>65958.840784366199</v>
      </c>
      <c r="E104" s="38">
        <v>34486.429643880714</v>
      </c>
      <c r="F104" s="38">
        <v>0</v>
      </c>
      <c r="G104" s="38">
        <v>0</v>
      </c>
      <c r="H104" s="38">
        <v>100445.27042824691</v>
      </c>
      <c r="I104" s="38">
        <v>17462.563200000001</v>
      </c>
      <c r="J104" s="38">
        <v>0</v>
      </c>
      <c r="K104" s="38">
        <v>0</v>
      </c>
      <c r="L104" s="38">
        <v>17462.563200000001</v>
      </c>
      <c r="M104" s="38">
        <v>117907.83362824691</v>
      </c>
      <c r="N104" s="38">
        <v>-17306.679538316028</v>
      </c>
      <c r="O104" s="38">
        <v>-357</v>
      </c>
      <c r="R104" s="34">
        <v>2056</v>
      </c>
      <c r="S104" s="74">
        <v>0</v>
      </c>
      <c r="T104" s="75">
        <v>0.06</v>
      </c>
      <c r="U104" s="76">
        <v>0</v>
      </c>
      <c r="V104" s="77">
        <v>0</v>
      </c>
      <c r="W104" s="42"/>
      <c r="X104" s="78">
        <v>64</v>
      </c>
      <c r="Y104" s="51">
        <v>0</v>
      </c>
      <c r="Z104" s="39">
        <v>0</v>
      </c>
      <c r="AA104" s="79">
        <v>0.06</v>
      </c>
      <c r="AB104" s="39">
        <v>0</v>
      </c>
      <c r="AC104" s="39">
        <v>1581394.7323316287</v>
      </c>
      <c r="AD104" s="77">
        <v>0</v>
      </c>
      <c r="AE104" s="80"/>
      <c r="AF104" s="78">
        <v>64</v>
      </c>
      <c r="AG104" s="76">
        <v>24903.181640625</v>
      </c>
      <c r="AH104" s="79">
        <v>0.06</v>
      </c>
      <c r="AI104" s="76">
        <v>83741.333894380426</v>
      </c>
      <c r="AJ104" s="77">
        <v>1491881.8229543667</v>
      </c>
      <c r="AL104" s="92">
        <v>0</v>
      </c>
    </row>
    <row r="105" spans="1:38" x14ac:dyDescent="0.2">
      <c r="A105" s="93">
        <v>2061</v>
      </c>
      <c r="B105" s="38">
        <v>73</v>
      </c>
      <c r="C105" s="38">
        <v>0</v>
      </c>
      <c r="D105" s="38">
        <v>68921.817771096219</v>
      </c>
      <c r="E105" s="38">
        <v>35176.158236758332</v>
      </c>
      <c r="F105" s="38">
        <v>0</v>
      </c>
      <c r="G105" s="38">
        <v>0</v>
      </c>
      <c r="H105" s="38">
        <v>104097.97600785455</v>
      </c>
      <c r="I105" s="38">
        <v>17813.52648</v>
      </c>
      <c r="J105" s="38">
        <v>0</v>
      </c>
      <c r="K105" s="38">
        <v>0</v>
      </c>
      <c r="L105" s="38">
        <v>17813.52648</v>
      </c>
      <c r="M105" s="38">
        <v>121911.50248785455</v>
      </c>
      <c r="N105" s="38">
        <v>-18237.727254510832</v>
      </c>
      <c r="O105" s="38">
        <v>-1446.4199999999998</v>
      </c>
      <c r="R105" s="34">
        <v>2057</v>
      </c>
      <c r="S105" s="74">
        <v>0</v>
      </c>
      <c r="T105" s="75">
        <v>0.06</v>
      </c>
      <c r="U105" s="76">
        <v>0</v>
      </c>
      <c r="V105" s="77">
        <v>0</v>
      </c>
      <c r="W105" s="42"/>
      <c r="X105" s="78">
        <v>65</v>
      </c>
      <c r="Y105" s="51">
        <v>0</v>
      </c>
      <c r="Z105" s="39">
        <v>0</v>
      </c>
      <c r="AA105" s="79">
        <v>0.06</v>
      </c>
      <c r="AB105" s="39">
        <v>0</v>
      </c>
      <c r="AC105" s="39">
        <v>1581394.7323316287</v>
      </c>
      <c r="AD105" s="77">
        <v>0</v>
      </c>
      <c r="AE105" s="80"/>
      <c r="AF105" s="78">
        <v>65</v>
      </c>
      <c r="AG105" s="76">
        <v>0</v>
      </c>
      <c r="AH105" s="79">
        <v>0.06</v>
      </c>
      <c r="AI105" s="76">
        <v>89512.909377261996</v>
      </c>
      <c r="AJ105" s="77">
        <v>1581394.7323316287</v>
      </c>
      <c r="AL105" s="92">
        <v>0</v>
      </c>
    </row>
    <row r="106" spans="1:38" x14ac:dyDescent="0.2">
      <c r="A106" s="93">
        <v>2062</v>
      </c>
      <c r="B106" s="38">
        <v>74</v>
      </c>
      <c r="C106" s="38">
        <v>0</v>
      </c>
      <c r="D106" s="38">
        <v>72382.228325483127</v>
      </c>
      <c r="E106" s="38">
        <v>35879.681401493501</v>
      </c>
      <c r="F106" s="38">
        <v>0</v>
      </c>
      <c r="G106" s="38">
        <v>0</v>
      </c>
      <c r="H106" s="38">
        <v>108261.90972697662</v>
      </c>
      <c r="I106" s="38">
        <v>18164.48976</v>
      </c>
      <c r="J106" s="38">
        <v>0</v>
      </c>
      <c r="K106" s="38">
        <v>0</v>
      </c>
      <c r="L106" s="38">
        <v>18164.48976</v>
      </c>
      <c r="M106" s="38">
        <v>126426.39948697662</v>
      </c>
      <c r="N106" s="38">
        <v>-19323.1016964355</v>
      </c>
      <c r="O106" s="38">
        <v>-2988.2051999999999</v>
      </c>
      <c r="R106" s="34">
        <v>2058</v>
      </c>
      <c r="S106" s="74">
        <v>0</v>
      </c>
      <c r="T106" s="75">
        <v>0.06</v>
      </c>
      <c r="U106" s="76">
        <v>0</v>
      </c>
      <c r="V106" s="77">
        <v>0</v>
      </c>
      <c r="W106" s="42"/>
      <c r="X106" s="78">
        <v>66</v>
      </c>
      <c r="Y106" s="51">
        <v>4.1700000000000001E-2</v>
      </c>
      <c r="Z106" s="39">
        <v>65944.160338228918</v>
      </c>
      <c r="AA106" s="79">
        <v>0.06</v>
      </c>
      <c r="AB106" s="39">
        <v>92905.359129750839</v>
      </c>
      <c r="AC106" s="39">
        <v>1608355.9311231507</v>
      </c>
      <c r="AD106" s="77">
        <v>0</v>
      </c>
      <c r="AE106" s="80"/>
      <c r="AF106" s="78">
        <v>66</v>
      </c>
      <c r="AG106" s="76">
        <v>0</v>
      </c>
      <c r="AH106" s="79">
        <v>0.06</v>
      </c>
      <c r="AI106" s="76">
        <v>0</v>
      </c>
      <c r="AJ106" s="77">
        <v>0</v>
      </c>
      <c r="AL106" s="92">
        <v>0</v>
      </c>
    </row>
    <row r="107" spans="1:38" x14ac:dyDescent="0.2">
      <c r="A107" s="93">
        <v>2063</v>
      </c>
      <c r="B107" s="38">
        <v>75</v>
      </c>
      <c r="C107" s="38">
        <v>0</v>
      </c>
      <c r="D107" s="38">
        <v>76032.237875393606</v>
      </c>
      <c r="E107" s="38">
        <v>36597.275029523371</v>
      </c>
      <c r="F107" s="38">
        <v>0</v>
      </c>
      <c r="G107" s="38">
        <v>0</v>
      </c>
      <c r="H107" s="38">
        <v>112629.51290491698</v>
      </c>
      <c r="I107" s="38">
        <v>18532.573199999999</v>
      </c>
      <c r="J107" s="38">
        <v>0</v>
      </c>
      <c r="K107" s="38">
        <v>0</v>
      </c>
      <c r="L107" s="38">
        <v>18532.573199999999</v>
      </c>
      <c r="M107" s="38">
        <v>131162.08610491699</v>
      </c>
      <c r="N107" s="38">
        <v>-20460.35402218228</v>
      </c>
      <c r="O107" s="38">
        <v>-4688.4975119999999</v>
      </c>
      <c r="R107" s="34">
        <v>2059</v>
      </c>
      <c r="S107" s="74">
        <v>0</v>
      </c>
      <c r="T107" s="75">
        <v>0.06</v>
      </c>
      <c r="U107" s="76">
        <v>0</v>
      </c>
      <c r="V107" s="77">
        <v>0</v>
      </c>
      <c r="W107" s="42"/>
      <c r="X107" s="78">
        <v>67</v>
      </c>
      <c r="Y107" s="51">
        <v>4.3499999999999997E-2</v>
      </c>
      <c r="Z107" s="39">
        <v>69963.483003857051</v>
      </c>
      <c r="AA107" s="79">
        <v>0.06</v>
      </c>
      <c r="AB107" s="39">
        <v>94402.451377273333</v>
      </c>
      <c r="AC107" s="39">
        <v>1632794.899496567</v>
      </c>
      <c r="AD107" s="77">
        <v>0</v>
      </c>
      <c r="AE107" s="80"/>
      <c r="AF107" s="78">
        <v>67</v>
      </c>
      <c r="AG107" s="76">
        <v>0</v>
      </c>
      <c r="AH107" s="79">
        <v>0.06</v>
      </c>
      <c r="AI107" s="76">
        <v>0</v>
      </c>
      <c r="AJ107" s="77">
        <v>0</v>
      </c>
      <c r="AL107" s="92">
        <v>0</v>
      </c>
    </row>
    <row r="108" spans="1:38" x14ac:dyDescent="0.2">
      <c r="A108" s="93">
        <v>2064</v>
      </c>
      <c r="B108" s="38">
        <v>76</v>
      </c>
      <c r="C108" s="38">
        <v>0</v>
      </c>
      <c r="D108" s="38">
        <v>79859.846141711721</v>
      </c>
      <c r="E108" s="38">
        <v>37329.220530113831</v>
      </c>
      <c r="F108" s="38">
        <v>0</v>
      </c>
      <c r="G108" s="38">
        <v>0</v>
      </c>
      <c r="H108" s="38">
        <v>117189.06667182555</v>
      </c>
      <c r="I108" s="38">
        <v>20790.722304000003</v>
      </c>
      <c r="J108" s="38">
        <v>0</v>
      </c>
      <c r="K108" s="38">
        <v>0</v>
      </c>
      <c r="L108" s="38">
        <v>20790.722304000003</v>
      </c>
      <c r="M108" s="38">
        <v>137979.78897582556</v>
      </c>
      <c r="N108" s="38">
        <v>-22212.67913863128</v>
      </c>
      <c r="O108" s="38">
        <v>-6550.8073627199992</v>
      </c>
      <c r="R108" s="34">
        <v>2060</v>
      </c>
      <c r="S108" s="74">
        <v>11900</v>
      </c>
      <c r="T108" s="75">
        <v>0.06</v>
      </c>
      <c r="U108" s="76">
        <v>357</v>
      </c>
      <c r="V108" s="77">
        <v>12257</v>
      </c>
      <c r="W108" s="42"/>
      <c r="X108" s="78">
        <v>68</v>
      </c>
      <c r="Y108" s="51">
        <v>4.5499999999999999E-2</v>
      </c>
      <c r="Z108" s="39">
        <v>74292.167927093789</v>
      </c>
      <c r="AA108" s="79">
        <v>0.06</v>
      </c>
      <c r="AB108" s="39">
        <v>95738.928931981194</v>
      </c>
      <c r="AC108" s="39">
        <v>1654241.6605014543</v>
      </c>
      <c r="AD108" s="77">
        <v>0</v>
      </c>
      <c r="AE108" s="80"/>
      <c r="AF108" s="78">
        <v>68</v>
      </c>
      <c r="AG108" s="76">
        <v>0</v>
      </c>
      <c r="AH108" s="79">
        <v>0.06</v>
      </c>
      <c r="AI108" s="76">
        <v>0</v>
      </c>
      <c r="AJ108" s="77">
        <v>0</v>
      </c>
      <c r="AL108" s="92">
        <v>0</v>
      </c>
    </row>
    <row r="109" spans="1:38" x14ac:dyDescent="0.2">
      <c r="A109" s="93">
        <v>2065</v>
      </c>
      <c r="B109" s="38">
        <v>77</v>
      </c>
      <c r="C109" s="38">
        <v>0</v>
      </c>
      <c r="D109" s="38">
        <v>84342.544155013034</v>
      </c>
      <c r="E109" s="38">
        <v>38075.804940716116</v>
      </c>
      <c r="F109" s="38">
        <v>0</v>
      </c>
      <c r="G109" s="38">
        <v>0</v>
      </c>
      <c r="H109" s="38">
        <v>122418.34909572915</v>
      </c>
      <c r="I109" s="38">
        <v>21205.030176</v>
      </c>
      <c r="J109" s="38">
        <v>0</v>
      </c>
      <c r="K109" s="38">
        <v>0</v>
      </c>
      <c r="L109" s="38">
        <v>21205.030176</v>
      </c>
      <c r="M109" s="38">
        <v>143623.37927172915</v>
      </c>
      <c r="N109" s="38">
        <v>-23602.069763303451</v>
      </c>
      <c r="O109" s="38">
        <v>-8824.8558044832007</v>
      </c>
      <c r="R109" s="34">
        <v>2061</v>
      </c>
      <c r="S109" s="74">
        <v>23700</v>
      </c>
      <c r="T109" s="75">
        <v>0.06</v>
      </c>
      <c r="U109" s="76">
        <v>1446.4199999999998</v>
      </c>
      <c r="V109" s="77">
        <v>37403.42</v>
      </c>
      <c r="W109" s="42"/>
      <c r="X109" s="78">
        <v>69</v>
      </c>
      <c r="Y109" s="51">
        <v>4.7600000000000003E-2</v>
      </c>
      <c r="Z109" s="39">
        <v>78741.903039869227</v>
      </c>
      <c r="AA109" s="79">
        <v>0.06</v>
      </c>
      <c r="AB109" s="39">
        <v>96892.242538891165</v>
      </c>
      <c r="AC109" s="39">
        <v>1672392.0000004764</v>
      </c>
      <c r="AD109" s="77">
        <v>0</v>
      </c>
      <c r="AE109" s="80"/>
      <c r="AF109" s="78">
        <v>69</v>
      </c>
      <c r="AG109" s="76">
        <v>0</v>
      </c>
      <c r="AH109" s="79">
        <v>0.06</v>
      </c>
      <c r="AI109" s="76">
        <v>0</v>
      </c>
      <c r="AJ109" s="77">
        <v>0</v>
      </c>
      <c r="AL109" s="92">
        <v>0</v>
      </c>
    </row>
    <row r="110" spans="1:38" x14ac:dyDescent="0.2">
      <c r="A110" s="93">
        <v>2066</v>
      </c>
      <c r="B110" s="38">
        <v>78</v>
      </c>
      <c r="C110" s="38">
        <v>0</v>
      </c>
      <c r="D110" s="38">
        <v>89072.118505960214</v>
      </c>
      <c r="E110" s="38">
        <v>38837.321039530434</v>
      </c>
      <c r="F110" s="38">
        <v>0</v>
      </c>
      <c r="G110" s="38">
        <v>0</v>
      </c>
      <c r="H110" s="38">
        <v>127909.43954549065</v>
      </c>
      <c r="I110" s="38">
        <v>21628.754136000003</v>
      </c>
      <c r="J110" s="38">
        <v>0</v>
      </c>
      <c r="K110" s="38">
        <v>0</v>
      </c>
      <c r="L110" s="38">
        <v>21628.754136000003</v>
      </c>
      <c r="M110" s="38">
        <v>149538.19368149067</v>
      </c>
      <c r="N110" s="38">
        <v>-25068.999198207246</v>
      </c>
      <c r="O110" s="38">
        <v>-11505.347152752192</v>
      </c>
      <c r="R110" s="34">
        <v>2062</v>
      </c>
      <c r="S110" s="74">
        <v>24800</v>
      </c>
      <c r="T110" s="75">
        <v>0.06</v>
      </c>
      <c r="U110" s="76">
        <v>2988.2051999999999</v>
      </c>
      <c r="V110" s="77">
        <v>65191.625199999995</v>
      </c>
      <c r="W110" s="42"/>
      <c r="X110" s="78">
        <v>70</v>
      </c>
      <c r="Y110" s="51">
        <v>0.05</v>
      </c>
      <c r="Z110" s="39">
        <v>83619.600000023827</v>
      </c>
      <c r="AA110" s="79">
        <v>0.06</v>
      </c>
      <c r="AB110" s="39">
        <v>97834.932000027868</v>
      </c>
      <c r="AC110" s="39">
        <v>1686607.3320004805</v>
      </c>
      <c r="AD110" s="77">
        <v>0</v>
      </c>
      <c r="AE110" s="80"/>
      <c r="AF110" s="78">
        <v>70</v>
      </c>
      <c r="AG110" s="76">
        <v>0</v>
      </c>
      <c r="AH110" s="79">
        <v>0.06</v>
      </c>
      <c r="AI110" s="76">
        <v>0</v>
      </c>
      <c r="AJ110" s="77">
        <v>0</v>
      </c>
      <c r="AL110" s="92">
        <v>0</v>
      </c>
    </row>
    <row r="111" spans="1:38" x14ac:dyDescent="0.2">
      <c r="A111" s="93">
        <v>2067</v>
      </c>
      <c r="B111" s="38">
        <v>79</v>
      </c>
      <c r="C111" s="38">
        <v>0</v>
      </c>
      <c r="D111" s="38">
        <v>94148.550204243133</v>
      </c>
      <c r="E111" s="38">
        <v>39614.06746032105</v>
      </c>
      <c r="F111" s="38">
        <v>0</v>
      </c>
      <c r="G111" s="38">
        <v>0</v>
      </c>
      <c r="H111" s="38">
        <v>133762.61766456417</v>
      </c>
      <c r="I111" s="38">
        <v>22061.894184000004</v>
      </c>
      <c r="J111" s="38">
        <v>0</v>
      </c>
      <c r="K111" s="38">
        <v>0</v>
      </c>
      <c r="L111" s="38">
        <v>22061.894184000004</v>
      </c>
      <c r="M111" s="38">
        <v>155824.51184856417</v>
      </c>
      <c r="N111" s="38">
        <v>-26643.820983562058</v>
      </c>
      <c r="O111" s="38">
        <v>-14340.667981917324</v>
      </c>
      <c r="R111" s="34">
        <v>2063</v>
      </c>
      <c r="S111" s="74">
        <v>25900</v>
      </c>
      <c r="T111" s="75">
        <v>0.06</v>
      </c>
      <c r="U111" s="76">
        <v>4688.4975119999999</v>
      </c>
      <c r="V111" s="77">
        <v>95780.122711999997</v>
      </c>
      <c r="W111" s="42"/>
      <c r="X111" s="78">
        <v>71</v>
      </c>
      <c r="Y111" s="51">
        <v>5.28E-2</v>
      </c>
      <c r="Z111" s="39">
        <v>89052.867129625374</v>
      </c>
      <c r="AA111" s="79">
        <v>0.06</v>
      </c>
      <c r="AB111" s="39">
        <v>98524.853906140066</v>
      </c>
      <c r="AC111" s="39">
        <v>1696079.3187769952</v>
      </c>
      <c r="AD111" s="77">
        <v>0</v>
      </c>
      <c r="AE111" s="80"/>
      <c r="AF111" s="78">
        <v>71</v>
      </c>
      <c r="AG111" s="76">
        <v>0</v>
      </c>
      <c r="AH111" s="79">
        <v>0.06</v>
      </c>
      <c r="AI111" s="76">
        <v>0</v>
      </c>
      <c r="AJ111" s="77">
        <v>0</v>
      </c>
      <c r="AL111" s="92">
        <v>0</v>
      </c>
    </row>
    <row r="112" spans="1:38" x14ac:dyDescent="0.2">
      <c r="A112" s="93">
        <v>2068</v>
      </c>
      <c r="B112" s="38">
        <v>80</v>
      </c>
      <c r="C112" s="38">
        <v>0</v>
      </c>
      <c r="D112" s="38">
        <v>99433.860064972017</v>
      </c>
      <c r="E112" s="38">
        <v>40406.348809527459</v>
      </c>
      <c r="F112" s="38">
        <v>0</v>
      </c>
      <c r="G112" s="38">
        <v>0</v>
      </c>
      <c r="H112" s="38">
        <v>139840.20887449948</v>
      </c>
      <c r="I112" s="38">
        <v>22504.450320000004</v>
      </c>
      <c r="J112" s="38">
        <v>0</v>
      </c>
      <c r="K112" s="38">
        <v>0</v>
      </c>
      <c r="L112" s="38">
        <v>22504.450320000004</v>
      </c>
      <c r="M112" s="38">
        <v>162344.65919449949</v>
      </c>
      <c r="N112" s="38">
        <v>-28284.134672301145</v>
      </c>
      <c r="O112" s="38">
        <v>-17358.108060832365</v>
      </c>
      <c r="R112" s="34">
        <v>2064</v>
      </c>
      <c r="S112" s="74">
        <v>26800</v>
      </c>
      <c r="T112" s="75">
        <v>0.06</v>
      </c>
      <c r="U112" s="76">
        <v>6550.8073627199992</v>
      </c>
      <c r="V112" s="77">
        <v>129130.93007472</v>
      </c>
      <c r="W112" s="42"/>
      <c r="X112" s="78">
        <v>72</v>
      </c>
      <c r="Y112" s="51">
        <v>5.3999999999999999E-2</v>
      </c>
      <c r="Z112" s="39">
        <v>91588.283213957737</v>
      </c>
      <c r="AA112" s="79">
        <v>0.06</v>
      </c>
      <c r="AB112" s="39">
        <v>99017.110630200972</v>
      </c>
      <c r="AC112" s="39">
        <v>1703508.1461932384</v>
      </c>
      <c r="AD112" s="77">
        <v>0</v>
      </c>
      <c r="AE112" s="80"/>
      <c r="AF112" s="78">
        <v>72</v>
      </c>
      <c r="AG112" s="76">
        <v>0</v>
      </c>
      <c r="AH112" s="79">
        <v>0.06</v>
      </c>
      <c r="AI112" s="76">
        <v>0</v>
      </c>
      <c r="AJ112" s="77">
        <v>0</v>
      </c>
      <c r="AL112" s="92">
        <v>0</v>
      </c>
    </row>
    <row r="113" spans="1:38" x14ac:dyDescent="0.2">
      <c r="A113" s="93">
        <v>2069</v>
      </c>
      <c r="B113" s="38">
        <v>81</v>
      </c>
      <c r="C113" s="38">
        <v>0</v>
      </c>
      <c r="D113" s="38">
        <v>104900.32639956517</v>
      </c>
      <c r="E113" s="38">
        <v>41214.475785718016</v>
      </c>
      <c r="F113" s="38">
        <v>0</v>
      </c>
      <c r="G113" s="38">
        <v>0</v>
      </c>
      <c r="H113" s="38">
        <v>146114.80218528319</v>
      </c>
      <c r="I113" s="38">
        <v>22956.422544000005</v>
      </c>
      <c r="J113" s="38">
        <v>0</v>
      </c>
      <c r="K113" s="38">
        <v>0</v>
      </c>
      <c r="L113" s="38">
        <v>22956.422544000005</v>
      </c>
      <c r="M113" s="38">
        <v>169071.22472928319</v>
      </c>
      <c r="N113" s="38">
        <v>-29981.602691005693</v>
      </c>
      <c r="O113" s="38">
        <v>-20568.594544482305</v>
      </c>
      <c r="R113" s="34">
        <v>2065</v>
      </c>
      <c r="S113" s="74">
        <v>35900</v>
      </c>
      <c r="T113" s="75">
        <v>0.06</v>
      </c>
      <c r="U113" s="76">
        <v>8824.8558044832007</v>
      </c>
      <c r="V113" s="77">
        <v>173855.78587920321</v>
      </c>
      <c r="W113" s="42"/>
      <c r="X113" s="78">
        <v>73</v>
      </c>
      <c r="Y113" s="51">
        <v>5.5300000000000002E-2</v>
      </c>
      <c r="Z113" s="39">
        <v>94204.000484486096</v>
      </c>
      <c r="AA113" s="79">
        <v>0.06</v>
      </c>
      <c r="AB113" s="39">
        <v>99384.368757059725</v>
      </c>
      <c r="AC113" s="39">
        <v>1708688.5144658121</v>
      </c>
      <c r="AD113" s="77">
        <v>0</v>
      </c>
      <c r="AE113" s="80"/>
      <c r="AF113" s="78">
        <v>73</v>
      </c>
      <c r="AG113" s="76">
        <v>0</v>
      </c>
      <c r="AH113" s="79">
        <v>0.06</v>
      </c>
      <c r="AI113" s="76">
        <v>0</v>
      </c>
      <c r="AJ113" s="77">
        <v>0</v>
      </c>
      <c r="AL113" s="92">
        <v>0</v>
      </c>
    </row>
    <row r="114" spans="1:38" x14ac:dyDescent="0.2">
      <c r="A114" s="93">
        <v>2070</v>
      </c>
      <c r="B114" s="38">
        <v>82</v>
      </c>
      <c r="C114" s="38">
        <v>0</v>
      </c>
      <c r="D114" s="38">
        <v>110731.73489484868</v>
      </c>
      <c r="E114" s="38">
        <v>42038.765301432381</v>
      </c>
      <c r="F114" s="38">
        <v>0</v>
      </c>
      <c r="G114" s="38">
        <v>0</v>
      </c>
      <c r="H114" s="38">
        <v>152770.50019628106</v>
      </c>
      <c r="I114" s="38">
        <v>23417.810856000004</v>
      </c>
      <c r="J114" s="38">
        <v>0</v>
      </c>
      <c r="K114" s="38">
        <v>0</v>
      </c>
      <c r="L114" s="38">
        <v>23417.810856000004</v>
      </c>
      <c r="M114" s="38">
        <v>176188.31105228106</v>
      </c>
      <c r="N114" s="38">
        <v>-31792.428424339381</v>
      </c>
      <c r="O114" s="38">
        <v>-23962.710217151242</v>
      </c>
      <c r="R114" s="34">
        <v>2066</v>
      </c>
      <c r="S114" s="74">
        <v>35800</v>
      </c>
      <c r="T114" s="75">
        <v>0.06</v>
      </c>
      <c r="U114" s="76">
        <v>11505.347152752192</v>
      </c>
      <c r="V114" s="77">
        <v>221161.1330319554</v>
      </c>
      <c r="W114" s="42"/>
      <c r="X114" s="78">
        <v>74</v>
      </c>
      <c r="Y114" s="51">
        <v>5.67E-2</v>
      </c>
      <c r="Z114" s="39">
        <v>96882.638770211546</v>
      </c>
      <c r="AA114" s="79">
        <v>0.06</v>
      </c>
      <c r="AB114" s="39">
        <v>99614.831704842378</v>
      </c>
      <c r="AC114" s="39">
        <v>1711420.707400443</v>
      </c>
      <c r="AD114" s="77">
        <v>0</v>
      </c>
      <c r="AE114" s="80"/>
      <c r="AF114" s="78">
        <v>74</v>
      </c>
      <c r="AG114" s="76">
        <v>0</v>
      </c>
      <c r="AH114" s="79">
        <v>0.06</v>
      </c>
      <c r="AI114" s="76">
        <v>0</v>
      </c>
      <c r="AJ114" s="77">
        <v>0</v>
      </c>
      <c r="AL114" s="92">
        <v>0</v>
      </c>
    </row>
    <row r="115" spans="1:38" x14ac:dyDescent="0.2">
      <c r="A115" s="93">
        <v>2071</v>
      </c>
      <c r="B115" s="38">
        <v>83</v>
      </c>
      <c r="C115" s="38">
        <v>0</v>
      </c>
      <c r="D115" s="38">
        <v>116421.76111368748</v>
      </c>
      <c r="E115" s="38">
        <v>42879.540607461022</v>
      </c>
      <c r="F115" s="38">
        <v>0</v>
      </c>
      <c r="G115" s="38">
        <v>0</v>
      </c>
      <c r="H115" s="38">
        <v>159301.30172114848</v>
      </c>
      <c r="I115" s="38">
        <v>23879.199168000003</v>
      </c>
      <c r="J115" s="38">
        <v>0</v>
      </c>
      <c r="K115" s="38">
        <v>0</v>
      </c>
      <c r="L115" s="38">
        <v>23879.199168000003</v>
      </c>
      <c r="M115" s="38">
        <v>183180.50088914848</v>
      </c>
      <c r="N115" s="38">
        <v>-33559.67392073854</v>
      </c>
      <c r="O115" s="38">
        <v>-27224.472830180319</v>
      </c>
      <c r="R115" s="34">
        <v>2067</v>
      </c>
      <c r="S115" s="74">
        <v>35700</v>
      </c>
      <c r="T115" s="75">
        <v>0.06</v>
      </c>
      <c r="U115" s="76">
        <v>14340.667981917324</v>
      </c>
      <c r="V115" s="77">
        <v>271201.80101387273</v>
      </c>
      <c r="W115" s="42"/>
      <c r="X115" s="78">
        <v>75</v>
      </c>
      <c r="Y115" s="51">
        <v>5.8200000000000002E-2</v>
      </c>
      <c r="Z115" s="39">
        <v>99604.685170705794</v>
      </c>
      <c r="AA115" s="79">
        <v>0.06</v>
      </c>
      <c r="AB115" s="39">
        <v>99697.101888905396</v>
      </c>
      <c r="AC115" s="39">
        <v>1711513.1241186424</v>
      </c>
      <c r="AD115" s="77">
        <v>0</v>
      </c>
      <c r="AE115" s="80"/>
      <c r="AF115" s="78">
        <v>75</v>
      </c>
      <c r="AG115" s="76">
        <v>0</v>
      </c>
      <c r="AH115" s="79">
        <v>0.06</v>
      </c>
      <c r="AI115" s="76">
        <v>0</v>
      </c>
      <c r="AJ115" s="77">
        <v>0</v>
      </c>
      <c r="AL115" s="92">
        <v>0</v>
      </c>
    </row>
    <row r="116" spans="1:38" x14ac:dyDescent="0.2">
      <c r="A116" s="93">
        <v>2072</v>
      </c>
      <c r="B116" s="38">
        <v>84</v>
      </c>
      <c r="C116" s="38">
        <v>0</v>
      </c>
      <c r="D116" s="38">
        <v>122012.08863378623</v>
      </c>
      <c r="E116" s="38">
        <v>43737.131419610239</v>
      </c>
      <c r="F116" s="38">
        <v>0</v>
      </c>
      <c r="G116" s="38">
        <v>0</v>
      </c>
      <c r="H116" s="38">
        <v>165749.22005339648</v>
      </c>
      <c r="I116" s="38">
        <v>24359.419656000005</v>
      </c>
      <c r="J116" s="38">
        <v>0</v>
      </c>
      <c r="K116" s="38">
        <v>0</v>
      </c>
      <c r="L116" s="38">
        <v>24359.419656000005</v>
      </c>
      <c r="M116" s="38">
        <v>190108.63970939649</v>
      </c>
      <c r="N116" s="38">
        <v>-35301.232959097397</v>
      </c>
      <c r="O116" s="38">
        <v>-30348.941199991139</v>
      </c>
      <c r="R116" s="34">
        <v>2068</v>
      </c>
      <c r="S116" s="74">
        <v>36200</v>
      </c>
      <c r="T116" s="75">
        <v>0.06</v>
      </c>
      <c r="U116" s="76">
        <v>17358.108060832365</v>
      </c>
      <c r="V116" s="77">
        <v>324759.90907470509</v>
      </c>
      <c r="W116" s="42"/>
      <c r="X116" s="78">
        <v>76</v>
      </c>
      <c r="Y116" s="51">
        <v>5.9799999999999999E-2</v>
      </c>
      <c r="Z116" s="39">
        <v>102348.48482229482</v>
      </c>
      <c r="AA116" s="79">
        <v>0.06</v>
      </c>
      <c r="AB116" s="39">
        <v>99620.332902449707</v>
      </c>
      <c r="AC116" s="39">
        <v>1708784.9721987972</v>
      </c>
      <c r="AD116" s="77">
        <v>0</v>
      </c>
      <c r="AE116" s="80"/>
      <c r="AF116" s="78">
        <v>76</v>
      </c>
      <c r="AG116" s="76">
        <v>0</v>
      </c>
      <c r="AH116" s="79">
        <v>0.06</v>
      </c>
      <c r="AI116" s="76">
        <v>0</v>
      </c>
      <c r="AJ116" s="77">
        <v>0</v>
      </c>
      <c r="AL116" s="92">
        <v>0</v>
      </c>
    </row>
    <row r="117" spans="1:38" x14ac:dyDescent="0.2">
      <c r="A117" s="93">
        <v>2073</v>
      </c>
      <c r="B117" s="38">
        <v>85</v>
      </c>
      <c r="C117" s="38">
        <v>0</v>
      </c>
      <c r="D117" s="38">
        <v>127957.0639165717</v>
      </c>
      <c r="E117" s="38">
        <v>44611.87404800245</v>
      </c>
      <c r="F117" s="38">
        <v>0</v>
      </c>
      <c r="G117" s="38">
        <v>0</v>
      </c>
      <c r="H117" s="38">
        <v>172568.93796457414</v>
      </c>
      <c r="I117" s="38">
        <v>24849.056232000003</v>
      </c>
      <c r="J117" s="38">
        <v>0</v>
      </c>
      <c r="K117" s="38">
        <v>0</v>
      </c>
      <c r="L117" s="38">
        <v>24849.056232000003</v>
      </c>
      <c r="M117" s="38">
        <v>197417.99419657415</v>
      </c>
      <c r="N117" s="38">
        <v>-37245.304646940807</v>
      </c>
      <c r="O117" s="38">
        <v>-33657.877671990602</v>
      </c>
      <c r="R117" s="34">
        <v>2069</v>
      </c>
      <c r="S117" s="74">
        <v>36100</v>
      </c>
      <c r="T117" s="75">
        <v>0.06</v>
      </c>
      <c r="U117" s="76">
        <v>20568.594544482305</v>
      </c>
      <c r="V117" s="77">
        <v>381428.5036191874</v>
      </c>
      <c r="W117" s="42"/>
      <c r="X117" s="78">
        <v>77</v>
      </c>
      <c r="Y117" s="51">
        <v>6.1699999999999998E-2</v>
      </c>
      <c r="Z117" s="39">
        <v>105432.03278466577</v>
      </c>
      <c r="AA117" s="79">
        <v>0.06</v>
      </c>
      <c r="AB117" s="39">
        <v>99364.137348387841</v>
      </c>
      <c r="AC117" s="39">
        <v>1702717.0767625193</v>
      </c>
      <c r="AD117" s="77">
        <v>0</v>
      </c>
      <c r="AE117" s="80"/>
      <c r="AF117" s="78">
        <v>77</v>
      </c>
      <c r="AG117" s="76">
        <v>0</v>
      </c>
      <c r="AH117" s="79">
        <v>0.06</v>
      </c>
      <c r="AI117" s="76">
        <v>0</v>
      </c>
      <c r="AJ117" s="77">
        <v>0</v>
      </c>
      <c r="AL117" s="92">
        <v>0</v>
      </c>
    </row>
    <row r="118" spans="1:38" x14ac:dyDescent="0.2">
      <c r="A118" s="93">
        <v>2074</v>
      </c>
      <c r="B118" s="38">
        <v>86</v>
      </c>
      <c r="C118" s="38">
        <v>0</v>
      </c>
      <c r="D118" s="38">
        <v>134019.67140372764</v>
      </c>
      <c r="E118" s="38">
        <v>45504.111528962494</v>
      </c>
      <c r="F118" s="38">
        <v>0</v>
      </c>
      <c r="G118" s="38">
        <v>0</v>
      </c>
      <c r="H118" s="38">
        <v>179523.78293269014</v>
      </c>
      <c r="I118" s="38">
        <v>25348.108896000005</v>
      </c>
      <c r="J118" s="38">
        <v>0</v>
      </c>
      <c r="K118" s="38">
        <v>0</v>
      </c>
      <c r="L118" s="38">
        <v>25348.108896000005</v>
      </c>
      <c r="M118" s="38">
        <v>204871.89182869013</v>
      </c>
      <c r="N118" s="38">
        <v>-39264.747855624235</v>
      </c>
      <c r="O118" s="38">
        <v>-37156.350332310038</v>
      </c>
      <c r="R118" s="34">
        <v>2070</v>
      </c>
      <c r="S118" s="74">
        <v>35900</v>
      </c>
      <c r="T118" s="75">
        <v>0.06</v>
      </c>
      <c r="U118" s="76">
        <v>23962.710217151242</v>
      </c>
      <c r="V118" s="77">
        <v>441291.21383633866</v>
      </c>
      <c r="W118" s="42"/>
      <c r="X118" s="78">
        <v>78</v>
      </c>
      <c r="Y118" s="51">
        <v>6.3600000000000004E-2</v>
      </c>
      <c r="Z118" s="39">
        <v>108292.80608209623</v>
      </c>
      <c r="AA118" s="79">
        <v>0.06</v>
      </c>
      <c r="AB118" s="39">
        <v>98914.240423288269</v>
      </c>
      <c r="AC118" s="39">
        <v>1693338.5111037113</v>
      </c>
      <c r="AD118" s="77">
        <v>0</v>
      </c>
      <c r="AE118" s="80"/>
      <c r="AF118" s="78">
        <v>78</v>
      </c>
      <c r="AG118" s="76">
        <v>0</v>
      </c>
      <c r="AH118" s="79">
        <v>0.06</v>
      </c>
      <c r="AI118" s="76">
        <v>0</v>
      </c>
      <c r="AJ118" s="77">
        <v>0</v>
      </c>
      <c r="AL118" s="92">
        <v>0</v>
      </c>
    </row>
    <row r="119" spans="1:38" x14ac:dyDescent="0.2">
      <c r="A119" s="93">
        <v>2075</v>
      </c>
      <c r="B119" s="38">
        <v>87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0</v>
      </c>
      <c r="K119" s="38">
        <v>0</v>
      </c>
      <c r="L119" s="38">
        <v>0</v>
      </c>
      <c r="M119" s="38">
        <v>0</v>
      </c>
      <c r="N119" s="38">
        <v>0</v>
      </c>
      <c r="O119" s="38">
        <v>0</v>
      </c>
      <c r="R119" s="34">
        <v>2071</v>
      </c>
      <c r="S119" s="74">
        <v>24900</v>
      </c>
      <c r="T119" s="75">
        <v>0.06</v>
      </c>
      <c r="U119" s="76">
        <v>27224.472830180319</v>
      </c>
      <c r="V119" s="77">
        <v>493415.68666651897</v>
      </c>
      <c r="W119" s="42"/>
      <c r="X119" s="78">
        <v>79</v>
      </c>
      <c r="Y119" s="51">
        <v>6.5799999999999997E-2</v>
      </c>
      <c r="Z119" s="39">
        <v>111421.6740306242</v>
      </c>
      <c r="AA119" s="79">
        <v>0.06</v>
      </c>
      <c r="AB119" s="39">
        <v>98257.660445303947</v>
      </c>
      <c r="AC119" s="39">
        <v>1680174.4975183911</v>
      </c>
      <c r="AD119" s="77">
        <v>0</v>
      </c>
      <c r="AE119" s="80"/>
      <c r="AF119" s="78">
        <v>79</v>
      </c>
      <c r="AG119" s="76">
        <v>0</v>
      </c>
      <c r="AH119" s="79">
        <v>0.06</v>
      </c>
      <c r="AI119" s="76">
        <v>0</v>
      </c>
      <c r="AJ119" s="77">
        <v>0</v>
      </c>
      <c r="AL119" s="92">
        <v>0</v>
      </c>
    </row>
    <row r="120" spans="1:38" x14ac:dyDescent="0.2">
      <c r="A120" s="93">
        <v>2076</v>
      </c>
      <c r="B120" s="38">
        <v>88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38">
        <v>0</v>
      </c>
      <c r="L120" s="38">
        <v>0</v>
      </c>
      <c r="M120" s="38">
        <v>0</v>
      </c>
      <c r="N120" s="38">
        <v>0</v>
      </c>
      <c r="O120" s="38">
        <v>0</v>
      </c>
      <c r="R120" s="34">
        <v>2072</v>
      </c>
      <c r="S120" s="74">
        <v>24800</v>
      </c>
      <c r="T120" s="75">
        <v>0.06</v>
      </c>
      <c r="U120" s="76">
        <v>30348.941199991139</v>
      </c>
      <c r="V120" s="77">
        <v>548564.62786651007</v>
      </c>
      <c r="W120" s="42"/>
      <c r="X120" s="78">
        <v>80</v>
      </c>
      <c r="Y120" s="51">
        <v>6.8199999999999997E-2</v>
      </c>
      <c r="Z120" s="39">
        <v>114587.90073075426</v>
      </c>
      <c r="AA120" s="79">
        <v>0.06</v>
      </c>
      <c r="AB120" s="39">
        <v>97372.832829180843</v>
      </c>
      <c r="AC120" s="39">
        <v>1662959.4296168177</v>
      </c>
      <c r="AD120" s="77">
        <v>0</v>
      </c>
      <c r="AE120" s="80"/>
      <c r="AF120" s="78">
        <v>80</v>
      </c>
      <c r="AG120" s="76">
        <v>0</v>
      </c>
      <c r="AH120" s="79">
        <v>0.06</v>
      </c>
      <c r="AI120" s="76">
        <v>0</v>
      </c>
      <c r="AJ120" s="77">
        <v>0</v>
      </c>
      <c r="AL120" s="92">
        <v>0</v>
      </c>
    </row>
    <row r="121" spans="1:38" x14ac:dyDescent="0.2">
      <c r="A121" s="93">
        <v>2077</v>
      </c>
      <c r="B121" s="38">
        <v>89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0</v>
      </c>
      <c r="L121" s="38">
        <v>0</v>
      </c>
      <c r="M121" s="38">
        <v>0</v>
      </c>
      <c r="N121" s="38">
        <v>0</v>
      </c>
      <c r="O121" s="38">
        <v>0</v>
      </c>
      <c r="R121" s="34">
        <v>2073</v>
      </c>
      <c r="S121" s="74">
        <v>39200</v>
      </c>
      <c r="T121" s="75">
        <v>0.06</v>
      </c>
      <c r="U121" s="76">
        <v>34089.877671990602</v>
      </c>
      <c r="V121" s="77">
        <v>621854.50553850061</v>
      </c>
      <c r="W121" s="42"/>
      <c r="X121" s="78">
        <v>81</v>
      </c>
      <c r="Y121" s="51">
        <v>7.0800000000000002E-2</v>
      </c>
      <c r="Z121" s="39">
        <v>117737.52761687071</v>
      </c>
      <c r="AA121" s="79">
        <v>0.06</v>
      </c>
      <c r="AB121" s="39">
        <v>96245.439948502943</v>
      </c>
      <c r="AC121" s="39">
        <v>1641467.3419484501</v>
      </c>
      <c r="AD121" s="77">
        <v>0</v>
      </c>
      <c r="AE121" s="80"/>
      <c r="AF121" s="78">
        <v>81</v>
      </c>
      <c r="AG121" s="76">
        <v>0</v>
      </c>
      <c r="AH121" s="79">
        <v>0.06</v>
      </c>
      <c r="AI121" s="76">
        <v>0</v>
      </c>
      <c r="AJ121" s="77">
        <v>0</v>
      </c>
      <c r="AL121" s="92">
        <v>0</v>
      </c>
    </row>
    <row r="122" spans="1:38" x14ac:dyDescent="0.2">
      <c r="A122" s="93">
        <v>2078</v>
      </c>
      <c r="B122" s="38">
        <v>90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</v>
      </c>
      <c r="L122" s="38">
        <v>0</v>
      </c>
      <c r="M122" s="38">
        <v>0</v>
      </c>
      <c r="N122" s="38">
        <v>0</v>
      </c>
      <c r="O122" s="38">
        <v>0</v>
      </c>
      <c r="R122" s="34">
        <v>2074</v>
      </c>
      <c r="S122" s="74">
        <v>31900</v>
      </c>
      <c r="T122" s="75">
        <v>0.06</v>
      </c>
      <c r="U122" s="76">
        <v>38268.270332310036</v>
      </c>
      <c r="V122" s="77">
        <v>692022.77587081061</v>
      </c>
      <c r="W122" s="42"/>
      <c r="X122" s="78">
        <v>82</v>
      </c>
      <c r="Y122" s="51">
        <v>7.3800000000000004E-2</v>
      </c>
      <c r="Z122" s="39">
        <v>121140.28983579563</v>
      </c>
      <c r="AA122" s="79">
        <v>0.06</v>
      </c>
      <c r="AB122" s="39">
        <v>94853.831821833126</v>
      </c>
      <c r="AC122" s="39">
        <v>1615180.8839344876</v>
      </c>
      <c r="AD122" s="77">
        <v>0</v>
      </c>
      <c r="AE122" s="80"/>
      <c r="AF122" s="78">
        <v>82</v>
      </c>
      <c r="AG122" s="76">
        <v>0</v>
      </c>
      <c r="AH122" s="79">
        <v>0.06</v>
      </c>
      <c r="AI122" s="76">
        <v>0</v>
      </c>
      <c r="AJ122" s="77">
        <v>0</v>
      </c>
      <c r="AL122" s="92">
        <v>0</v>
      </c>
    </row>
    <row r="123" spans="1:38" x14ac:dyDescent="0.2">
      <c r="A123" s="93">
        <v>2079</v>
      </c>
      <c r="B123" s="38">
        <v>91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8">
        <v>0</v>
      </c>
      <c r="M123" s="38">
        <v>0</v>
      </c>
      <c r="N123" s="38">
        <v>0</v>
      </c>
      <c r="O123" s="38">
        <v>0</v>
      </c>
      <c r="R123" s="34">
        <v>2075</v>
      </c>
      <c r="S123" s="74">
        <v>0</v>
      </c>
      <c r="T123" s="75">
        <v>0.06</v>
      </c>
      <c r="U123" s="76">
        <v>41521.366552248634</v>
      </c>
      <c r="V123" s="77">
        <v>733544.14242305921</v>
      </c>
      <c r="W123" s="42"/>
      <c r="X123" s="78">
        <v>83</v>
      </c>
      <c r="Y123" s="51">
        <v>7.7100000000000002E-2</v>
      </c>
      <c r="Z123" s="39">
        <v>124530.446151349</v>
      </c>
      <c r="AA123" s="79">
        <v>0.06</v>
      </c>
      <c r="AB123" s="39">
        <v>93174.939651528795</v>
      </c>
      <c r="AC123" s="39">
        <v>1583825.3774346674</v>
      </c>
      <c r="AD123" s="77">
        <v>0</v>
      </c>
      <c r="AE123" s="80"/>
      <c r="AF123" s="78">
        <v>83</v>
      </c>
      <c r="AG123" s="76">
        <v>0</v>
      </c>
      <c r="AH123" s="79">
        <v>0.06</v>
      </c>
      <c r="AI123" s="76">
        <v>0</v>
      </c>
      <c r="AJ123" s="77">
        <v>0</v>
      </c>
      <c r="AL123" s="92">
        <v>0</v>
      </c>
    </row>
    <row r="124" spans="1:38" x14ac:dyDescent="0.2">
      <c r="A124" s="93">
        <v>2080</v>
      </c>
      <c r="B124" s="38">
        <v>92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0</v>
      </c>
      <c r="K124" s="38">
        <v>0</v>
      </c>
      <c r="L124" s="38">
        <v>0</v>
      </c>
      <c r="M124" s="38">
        <v>0</v>
      </c>
      <c r="N124" s="38">
        <v>0</v>
      </c>
      <c r="O124" s="38">
        <v>0</v>
      </c>
      <c r="R124" s="34">
        <v>2076</v>
      </c>
      <c r="S124" s="74">
        <v>0</v>
      </c>
      <c r="T124" s="75">
        <v>0.06</v>
      </c>
      <c r="U124" s="76">
        <v>44012.648545383548</v>
      </c>
      <c r="V124" s="77">
        <v>777556.7909684428</v>
      </c>
      <c r="W124" s="42"/>
      <c r="X124" s="78">
        <v>84</v>
      </c>
      <c r="Y124" s="51">
        <v>8.0799999999999997E-2</v>
      </c>
      <c r="Z124" s="39">
        <v>127973.09049672112</v>
      </c>
      <c r="AA124" s="79">
        <v>0.06</v>
      </c>
      <c r="AB124" s="39">
        <v>91190.329931178407</v>
      </c>
      <c r="AC124" s="39">
        <v>1547042.6168691246</v>
      </c>
      <c r="AD124" s="77">
        <v>0</v>
      </c>
      <c r="AE124" s="80"/>
      <c r="AF124" s="78">
        <v>84</v>
      </c>
      <c r="AG124" s="76">
        <v>0</v>
      </c>
      <c r="AH124" s="79">
        <v>0.06</v>
      </c>
      <c r="AI124" s="76">
        <v>0</v>
      </c>
      <c r="AJ124" s="77">
        <v>0</v>
      </c>
      <c r="AL124" s="92">
        <v>0</v>
      </c>
    </row>
    <row r="125" spans="1:38" x14ac:dyDescent="0.2">
      <c r="A125" s="93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R125" s="34">
        <v>2077</v>
      </c>
      <c r="S125" s="74">
        <v>0</v>
      </c>
      <c r="T125" s="75">
        <v>0.06</v>
      </c>
      <c r="U125" s="76">
        <v>46653.407458106565</v>
      </c>
      <c r="V125" s="77">
        <v>824210.19842654932</v>
      </c>
      <c r="W125" s="42"/>
      <c r="X125" s="78">
        <v>85</v>
      </c>
      <c r="Y125" s="51">
        <v>8.5099999999999995E-2</v>
      </c>
      <c r="Z125" s="39">
        <v>131653.32669556249</v>
      </c>
      <c r="AA125" s="79">
        <v>0.06</v>
      </c>
      <c r="AB125" s="39">
        <v>88872.957211280605</v>
      </c>
      <c r="AC125" s="39">
        <v>1504262.2473848427</v>
      </c>
      <c r="AD125" s="77">
        <v>0</v>
      </c>
      <c r="AE125" s="80"/>
      <c r="AF125" s="78">
        <v>85</v>
      </c>
      <c r="AG125" s="76">
        <v>0</v>
      </c>
      <c r="AH125" s="79">
        <v>0.06</v>
      </c>
      <c r="AI125" s="76">
        <v>0</v>
      </c>
      <c r="AJ125" s="77">
        <v>0</v>
      </c>
      <c r="AL125" s="92">
        <v>0</v>
      </c>
    </row>
    <row r="126" spans="1:38" x14ac:dyDescent="0.2">
      <c r="A126" s="93"/>
      <c r="B126" s="38"/>
      <c r="C126" s="38">
        <v>2112618</v>
      </c>
      <c r="D126" s="38">
        <v>1346563.3396122498</v>
      </c>
      <c r="E126" s="38">
        <v>812078.4423628056</v>
      </c>
      <c r="F126" s="38">
        <v>0</v>
      </c>
      <c r="G126" s="38">
        <v>0</v>
      </c>
      <c r="H126" s="38">
        <v>4271259.7819750542</v>
      </c>
      <c r="I126" s="38">
        <v>434192.08183200005</v>
      </c>
      <c r="J126" s="38">
        <v>0</v>
      </c>
      <c r="K126" s="38">
        <v>0</v>
      </c>
      <c r="L126" s="38">
        <v>434192.08183200005</v>
      </c>
      <c r="M126" s="38">
        <v>4705451.8638070552</v>
      </c>
      <c r="N126" s="38">
        <v>-737652.77704814752</v>
      </c>
      <c r="O126" s="38"/>
      <c r="R126" s="34">
        <v>2078</v>
      </c>
      <c r="S126" s="74">
        <v>0</v>
      </c>
      <c r="T126" s="75">
        <v>0.06</v>
      </c>
      <c r="U126" s="76">
        <v>49452.611905592959</v>
      </c>
      <c r="V126" s="77">
        <v>873662.81033214228</v>
      </c>
      <c r="W126" s="42"/>
      <c r="X126" s="78">
        <v>86</v>
      </c>
      <c r="Y126" s="51">
        <v>8.9899999999999994E-2</v>
      </c>
      <c r="Z126" s="39">
        <v>135233.17603989734</v>
      </c>
      <c r="AA126" s="79">
        <v>0.06</v>
      </c>
      <c r="AB126" s="39">
        <v>86198.739561893643</v>
      </c>
      <c r="AC126" s="39">
        <v>1455227.8109068391</v>
      </c>
      <c r="AD126" s="77">
        <v>0</v>
      </c>
      <c r="AE126" s="80"/>
      <c r="AF126" s="78">
        <v>86</v>
      </c>
      <c r="AG126" s="76">
        <v>0</v>
      </c>
      <c r="AH126" s="79">
        <v>0.06</v>
      </c>
      <c r="AI126" s="76">
        <v>0</v>
      </c>
      <c r="AJ126" s="77">
        <v>0</v>
      </c>
      <c r="AL126" s="92">
        <v>0</v>
      </c>
    </row>
    <row r="127" spans="1:38" x14ac:dyDescent="0.2">
      <c r="A127" s="93"/>
      <c r="R127" s="34">
        <v>2079</v>
      </c>
      <c r="S127" s="74">
        <v>0</v>
      </c>
      <c r="T127" s="75">
        <v>0.06</v>
      </c>
      <c r="U127" s="76">
        <v>52419.768619928538</v>
      </c>
      <c r="V127" s="77">
        <v>926082.57895207079</v>
      </c>
      <c r="W127" s="42"/>
      <c r="X127" s="78">
        <v>87</v>
      </c>
      <c r="Y127" s="51">
        <v>9.5500000000000002E-2</v>
      </c>
      <c r="Z127" s="39">
        <v>138974.25594160313</v>
      </c>
      <c r="AA127" s="79">
        <v>0.06</v>
      </c>
      <c r="AB127" s="39">
        <v>83144.440976162237</v>
      </c>
      <c r="AC127" s="39">
        <v>1399397.9959413982</v>
      </c>
      <c r="AD127" s="77">
        <v>0</v>
      </c>
      <c r="AE127" s="80"/>
      <c r="AF127" s="78">
        <v>87</v>
      </c>
      <c r="AG127" s="76">
        <v>0</v>
      </c>
      <c r="AH127" s="79">
        <v>0.06</v>
      </c>
      <c r="AI127" s="76">
        <v>0</v>
      </c>
      <c r="AJ127" s="77">
        <v>0</v>
      </c>
      <c r="AL127" s="92">
        <v>0</v>
      </c>
    </row>
    <row r="128" spans="1:38" x14ac:dyDescent="0.2">
      <c r="A128" s="93"/>
      <c r="R128" s="34">
        <v>2080</v>
      </c>
      <c r="S128" s="81">
        <v>0</v>
      </c>
      <c r="T128" s="82">
        <v>0.06</v>
      </c>
      <c r="U128" s="76">
        <v>55564.954737124244</v>
      </c>
      <c r="V128" s="77">
        <v>981647.53368919506</v>
      </c>
      <c r="W128" s="42"/>
      <c r="X128" s="83">
        <v>88</v>
      </c>
      <c r="Y128" s="84">
        <v>0.1021</v>
      </c>
      <c r="Z128" s="85">
        <v>142878.53538561676</v>
      </c>
      <c r="AA128" s="82">
        <v>0.06</v>
      </c>
      <c r="AB128" s="85">
        <v>79677.523694915391</v>
      </c>
      <c r="AC128" s="85">
        <v>1336196.9842506968</v>
      </c>
      <c r="AD128" s="86">
        <v>0</v>
      </c>
      <c r="AE128" s="80"/>
      <c r="AF128" s="83">
        <v>88</v>
      </c>
      <c r="AG128" s="76">
        <v>0</v>
      </c>
      <c r="AH128" s="82">
        <v>0.06</v>
      </c>
      <c r="AI128" s="87">
        <v>0</v>
      </c>
      <c r="AJ128" s="77">
        <v>0</v>
      </c>
      <c r="AL128" s="92">
        <v>0</v>
      </c>
    </row>
    <row r="129" spans="1:42" x14ac:dyDescent="0.2">
      <c r="A129" s="93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0"/>
      <c r="AP129" s="80"/>
    </row>
    <row r="130" spans="1:42" x14ac:dyDescent="0.2">
      <c r="A130" s="38"/>
      <c r="B130" s="38"/>
      <c r="C130" s="38" t="s">
        <v>172</v>
      </c>
      <c r="D130" s="38" t="s">
        <v>172</v>
      </c>
      <c r="E130" s="38" t="s">
        <v>172</v>
      </c>
      <c r="F130" s="38" t="s">
        <v>172</v>
      </c>
      <c r="G130" s="38" t="s">
        <v>172</v>
      </c>
      <c r="H130" s="38" t="s">
        <v>172</v>
      </c>
      <c r="I130" s="38" t="s">
        <v>172</v>
      </c>
      <c r="J130" s="38" t="s">
        <v>172</v>
      </c>
      <c r="K130" s="38" t="s">
        <v>172</v>
      </c>
      <c r="L130" s="38" t="s">
        <v>172</v>
      </c>
      <c r="M130" s="38" t="s">
        <v>172</v>
      </c>
      <c r="N130" s="38" t="s">
        <v>172</v>
      </c>
      <c r="O130" s="38" t="s">
        <v>172</v>
      </c>
      <c r="U130" s="42">
        <v>532147.53368919517</v>
      </c>
      <c r="V130" s="40"/>
      <c r="W130" s="40"/>
      <c r="X130" s="40"/>
      <c r="Y130" s="40"/>
      <c r="Z130" s="40"/>
      <c r="AA130" s="40"/>
      <c r="AB130" s="42">
        <v>2180899.5876109786</v>
      </c>
      <c r="AC130" s="40"/>
      <c r="AD130" s="40"/>
      <c r="AE130" s="80"/>
      <c r="AF130" s="80"/>
      <c r="AG130" s="80"/>
      <c r="AH130" s="80"/>
      <c r="AI130" s="42">
        <v>1022189.5643628787</v>
      </c>
      <c r="AJ130" s="40"/>
    </row>
    <row r="131" spans="1:42" x14ac:dyDescent="0.2">
      <c r="A131" s="38" t="s">
        <v>45</v>
      </c>
      <c r="B131" s="38" t="s">
        <v>169</v>
      </c>
      <c r="C131" s="38" t="s">
        <v>155</v>
      </c>
      <c r="D131" s="38" t="s">
        <v>41</v>
      </c>
      <c r="E131" s="38" t="s">
        <v>156</v>
      </c>
      <c r="F131" s="38" t="s">
        <v>170</v>
      </c>
      <c r="G131" s="38" t="s">
        <v>157</v>
      </c>
      <c r="H131" s="38" t="s">
        <v>158</v>
      </c>
      <c r="I131" s="38" t="s">
        <v>159</v>
      </c>
      <c r="J131" s="38" t="s">
        <v>160</v>
      </c>
      <c r="K131" s="38" t="s">
        <v>161</v>
      </c>
      <c r="L131" s="38" t="s">
        <v>158</v>
      </c>
      <c r="M131" s="38" t="s">
        <v>162</v>
      </c>
      <c r="N131" s="38" t="s">
        <v>163</v>
      </c>
      <c r="O131" s="38" t="s">
        <v>41</v>
      </c>
    </row>
    <row r="132" spans="1:42" x14ac:dyDescent="0.2">
      <c r="A132" s="93">
        <v>2024</v>
      </c>
      <c r="B132" s="38">
        <v>32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0</v>
      </c>
      <c r="K132" s="38">
        <v>0</v>
      </c>
      <c r="L132" s="38">
        <v>0</v>
      </c>
      <c r="M132" s="38">
        <v>0</v>
      </c>
      <c r="N132" s="38">
        <v>10804.926676166106</v>
      </c>
      <c r="O132" s="38">
        <v>0</v>
      </c>
    </row>
    <row r="133" spans="1:42" x14ac:dyDescent="0.2">
      <c r="A133" s="93">
        <v>2025</v>
      </c>
      <c r="B133" s="38">
        <v>33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0</v>
      </c>
      <c r="K133" s="38">
        <v>0</v>
      </c>
      <c r="L133" s="38">
        <v>0</v>
      </c>
      <c r="M133" s="38">
        <v>0</v>
      </c>
      <c r="N133" s="38">
        <v>6855.7682139190938</v>
      </c>
      <c r="O133" s="38">
        <v>0</v>
      </c>
    </row>
    <row r="134" spans="1:42" x14ac:dyDescent="0.2">
      <c r="A134" s="93">
        <v>2026</v>
      </c>
      <c r="B134" s="38">
        <v>34</v>
      </c>
      <c r="C134" s="38">
        <v>57000</v>
      </c>
      <c r="D134" s="38">
        <v>-16200</v>
      </c>
      <c r="E134" s="38">
        <v>0</v>
      </c>
      <c r="F134" s="38">
        <v>0</v>
      </c>
      <c r="G134" s="38">
        <v>0</v>
      </c>
      <c r="H134" s="38">
        <v>40800</v>
      </c>
      <c r="I134" s="38">
        <v>0</v>
      </c>
      <c r="J134" s="38">
        <v>0</v>
      </c>
      <c r="K134" s="38">
        <v>0</v>
      </c>
      <c r="L134" s="38">
        <v>0</v>
      </c>
      <c r="M134" s="38">
        <v>40800</v>
      </c>
      <c r="N134" s="38">
        <v>-2612.7709621171789</v>
      </c>
      <c r="O134" s="38">
        <v>0</v>
      </c>
    </row>
    <row r="135" spans="1:42" x14ac:dyDescent="0.2">
      <c r="A135" s="93">
        <v>2027</v>
      </c>
      <c r="B135" s="38">
        <v>35</v>
      </c>
      <c r="C135" s="38">
        <v>58710</v>
      </c>
      <c r="D135" s="38">
        <v>-16700</v>
      </c>
      <c r="E135" s="38">
        <v>0</v>
      </c>
      <c r="F135" s="38">
        <v>0</v>
      </c>
      <c r="G135" s="38">
        <v>0</v>
      </c>
      <c r="H135" s="38">
        <v>42010</v>
      </c>
      <c r="I135" s="38">
        <v>0</v>
      </c>
      <c r="J135" s="38">
        <v>0</v>
      </c>
      <c r="K135" s="38">
        <v>0</v>
      </c>
      <c r="L135" s="38">
        <v>0</v>
      </c>
      <c r="M135" s="38">
        <v>42010</v>
      </c>
      <c r="N135" s="38">
        <v>-2720.5572783829703</v>
      </c>
      <c r="O135" s="38">
        <v>0</v>
      </c>
    </row>
    <row r="136" spans="1:42" x14ac:dyDescent="0.2">
      <c r="A136" s="93">
        <v>2028</v>
      </c>
      <c r="B136" s="38">
        <v>36</v>
      </c>
      <c r="C136" s="38">
        <v>60471</v>
      </c>
      <c r="D136" s="38">
        <v>-17200</v>
      </c>
      <c r="E136" s="38">
        <v>0</v>
      </c>
      <c r="F136" s="38">
        <v>0</v>
      </c>
      <c r="G136" s="38">
        <v>0</v>
      </c>
      <c r="H136" s="38">
        <v>43271</v>
      </c>
      <c r="I136" s="38">
        <v>0</v>
      </c>
      <c r="J136" s="38">
        <v>0</v>
      </c>
      <c r="K136" s="38">
        <v>0</v>
      </c>
      <c r="L136" s="38">
        <v>0</v>
      </c>
      <c r="M136" s="38">
        <v>43271</v>
      </c>
      <c r="N136" s="38">
        <v>-2613.4241964678422</v>
      </c>
      <c r="O136" s="38">
        <v>0</v>
      </c>
    </row>
    <row r="137" spans="1:42" x14ac:dyDescent="0.2">
      <c r="A137" s="93">
        <v>2029</v>
      </c>
      <c r="B137" s="38">
        <v>37</v>
      </c>
      <c r="C137" s="38">
        <v>62285</v>
      </c>
      <c r="D137" s="38">
        <v>-17800</v>
      </c>
      <c r="E137" s="38">
        <v>0</v>
      </c>
      <c r="F137" s="38">
        <v>0</v>
      </c>
      <c r="G137" s="38">
        <v>0</v>
      </c>
      <c r="H137" s="38">
        <v>44485</v>
      </c>
      <c r="I137" s="38">
        <v>0</v>
      </c>
      <c r="J137" s="38">
        <v>0</v>
      </c>
      <c r="K137" s="38">
        <v>0</v>
      </c>
      <c r="L137" s="38">
        <v>0</v>
      </c>
      <c r="M137" s="38">
        <v>44485</v>
      </c>
      <c r="N137" s="38">
        <v>-2635.0942683594994</v>
      </c>
      <c r="O137" s="38">
        <v>0</v>
      </c>
    </row>
    <row r="138" spans="1:42" x14ac:dyDescent="0.2">
      <c r="A138" s="93">
        <v>2030</v>
      </c>
      <c r="B138" s="38">
        <v>38</v>
      </c>
      <c r="C138" s="38">
        <v>64154</v>
      </c>
      <c r="D138" s="38">
        <v>-18400</v>
      </c>
      <c r="E138" s="38">
        <v>0</v>
      </c>
      <c r="F138" s="38">
        <v>0</v>
      </c>
      <c r="G138" s="38">
        <v>0</v>
      </c>
      <c r="H138" s="38">
        <v>45754</v>
      </c>
      <c r="I138" s="38">
        <v>0</v>
      </c>
      <c r="J138" s="38">
        <v>0</v>
      </c>
      <c r="K138" s="38">
        <v>0</v>
      </c>
      <c r="L138" s="38">
        <v>0</v>
      </c>
      <c r="M138" s="38">
        <v>45754</v>
      </c>
      <c r="N138" s="38">
        <v>-2666.5911904773156</v>
      </c>
      <c r="O138" s="38">
        <v>0</v>
      </c>
    </row>
    <row r="139" spans="1:42" x14ac:dyDescent="0.2">
      <c r="A139" s="93">
        <v>2031</v>
      </c>
      <c r="B139" s="38">
        <v>39</v>
      </c>
      <c r="C139" s="38">
        <v>66079</v>
      </c>
      <c r="D139" s="38">
        <v>-19000</v>
      </c>
      <c r="E139" s="38">
        <v>0</v>
      </c>
      <c r="F139" s="38">
        <v>0</v>
      </c>
      <c r="G139" s="38">
        <v>0</v>
      </c>
      <c r="H139" s="38">
        <v>47079</v>
      </c>
      <c r="I139" s="38">
        <v>0</v>
      </c>
      <c r="J139" s="38">
        <v>0</v>
      </c>
      <c r="K139" s="38">
        <v>0</v>
      </c>
      <c r="L139" s="38">
        <v>0</v>
      </c>
      <c r="M139" s="38">
        <v>47079</v>
      </c>
      <c r="N139" s="38">
        <v>-2708.0703827893367</v>
      </c>
      <c r="O139" s="38">
        <v>0</v>
      </c>
    </row>
    <row r="140" spans="1:42" x14ac:dyDescent="0.2">
      <c r="A140" s="93">
        <v>2032</v>
      </c>
      <c r="B140" s="38">
        <v>40</v>
      </c>
      <c r="C140" s="38">
        <v>68061</v>
      </c>
      <c r="D140" s="38">
        <v>-19500</v>
      </c>
      <c r="E140" s="38">
        <v>0</v>
      </c>
      <c r="F140" s="38">
        <v>0</v>
      </c>
      <c r="G140" s="38">
        <v>0</v>
      </c>
      <c r="H140" s="38">
        <v>48561</v>
      </c>
      <c r="I140" s="38">
        <v>0</v>
      </c>
      <c r="J140" s="38">
        <v>0</v>
      </c>
      <c r="K140" s="38">
        <v>0</v>
      </c>
      <c r="L140" s="38">
        <v>0</v>
      </c>
      <c r="M140" s="38">
        <v>48561</v>
      </c>
      <c r="N140" s="38">
        <v>-2789.1325600954142</v>
      </c>
      <c r="O140" s="38">
        <v>0</v>
      </c>
    </row>
    <row r="141" spans="1:42" x14ac:dyDescent="0.2">
      <c r="A141" s="93">
        <v>2033</v>
      </c>
      <c r="B141" s="38">
        <v>41</v>
      </c>
      <c r="C141" s="38">
        <v>70103</v>
      </c>
      <c r="D141" s="38">
        <v>-12618.5400390625</v>
      </c>
      <c r="E141" s="38">
        <v>0</v>
      </c>
      <c r="F141" s="38">
        <v>0</v>
      </c>
      <c r="G141" s="38">
        <v>0</v>
      </c>
      <c r="H141" s="38">
        <v>57484.4599609375</v>
      </c>
      <c r="I141" s="38">
        <v>0</v>
      </c>
      <c r="J141" s="38">
        <v>0</v>
      </c>
      <c r="K141" s="38">
        <v>0</v>
      </c>
      <c r="L141" s="38">
        <v>0</v>
      </c>
      <c r="M141" s="38">
        <v>57484.4599609375</v>
      </c>
      <c r="N141" s="38">
        <v>-4582.8089008000779</v>
      </c>
      <c r="O141" s="38">
        <v>0</v>
      </c>
    </row>
    <row r="142" spans="1:42" x14ac:dyDescent="0.2">
      <c r="A142" s="93">
        <v>2034</v>
      </c>
      <c r="B142" s="38">
        <v>42</v>
      </c>
      <c r="C142" s="38">
        <v>72206</v>
      </c>
      <c r="D142" s="38">
        <v>-12997.080078125</v>
      </c>
      <c r="E142" s="38">
        <v>0</v>
      </c>
      <c r="F142" s="38">
        <v>0</v>
      </c>
      <c r="G142" s="38">
        <v>0</v>
      </c>
      <c r="H142" s="38">
        <v>59208.919921875</v>
      </c>
      <c r="I142" s="38">
        <v>0</v>
      </c>
      <c r="J142" s="38">
        <v>0</v>
      </c>
      <c r="K142" s="38">
        <v>0</v>
      </c>
      <c r="L142" s="38">
        <v>0</v>
      </c>
      <c r="M142" s="38">
        <v>59208.919921875</v>
      </c>
      <c r="N142" s="38">
        <v>-7643.0130826506202</v>
      </c>
      <c r="O142" s="38">
        <v>0</v>
      </c>
    </row>
    <row r="143" spans="1:42" x14ac:dyDescent="0.2">
      <c r="A143" s="93">
        <v>2035</v>
      </c>
      <c r="B143" s="38">
        <v>43</v>
      </c>
      <c r="C143" s="38">
        <v>74372</v>
      </c>
      <c r="D143" s="38">
        <v>-13386.9599609375</v>
      </c>
      <c r="E143" s="38">
        <v>0</v>
      </c>
      <c r="F143" s="38">
        <v>0</v>
      </c>
      <c r="G143" s="38">
        <v>0</v>
      </c>
      <c r="H143" s="38">
        <v>60985.0400390625</v>
      </c>
      <c r="I143" s="38">
        <v>0</v>
      </c>
      <c r="J143" s="38">
        <v>0</v>
      </c>
      <c r="K143" s="38">
        <v>0</v>
      </c>
      <c r="L143" s="38">
        <v>0</v>
      </c>
      <c r="M143" s="38">
        <v>60985.0400390625</v>
      </c>
      <c r="N143" s="38">
        <v>-7869.0169875720712</v>
      </c>
      <c r="O143" s="38">
        <v>0</v>
      </c>
    </row>
    <row r="144" spans="1:42" x14ac:dyDescent="0.2">
      <c r="A144" s="93">
        <v>2036</v>
      </c>
      <c r="B144" s="38">
        <v>44</v>
      </c>
      <c r="C144" s="38">
        <v>76603</v>
      </c>
      <c r="D144" s="38">
        <v>-13788.5400390625</v>
      </c>
      <c r="E144" s="38">
        <v>0</v>
      </c>
      <c r="F144" s="38">
        <v>0</v>
      </c>
      <c r="G144" s="38">
        <v>0</v>
      </c>
      <c r="H144" s="38">
        <v>62814.4599609375</v>
      </c>
      <c r="I144" s="38">
        <v>0</v>
      </c>
      <c r="J144" s="38">
        <v>0</v>
      </c>
      <c r="K144" s="38">
        <v>0</v>
      </c>
      <c r="L144" s="38">
        <v>0</v>
      </c>
      <c r="M144" s="38">
        <v>62814.4599609375</v>
      </c>
      <c r="N144" s="38">
        <v>-8104.8498144985642</v>
      </c>
      <c r="O144" s="38">
        <v>0</v>
      </c>
    </row>
    <row r="145" spans="1:15" x14ac:dyDescent="0.2">
      <c r="A145" s="93">
        <v>2037</v>
      </c>
      <c r="B145" s="38">
        <v>45</v>
      </c>
      <c r="C145" s="38">
        <v>78901</v>
      </c>
      <c r="D145" s="38">
        <v>-14202.1796875</v>
      </c>
      <c r="E145" s="38">
        <v>0</v>
      </c>
      <c r="F145" s="38">
        <v>0</v>
      </c>
      <c r="G145" s="38">
        <v>0</v>
      </c>
      <c r="H145" s="38">
        <v>64698.8203125</v>
      </c>
      <c r="I145" s="38">
        <v>0</v>
      </c>
      <c r="J145" s="38">
        <v>0</v>
      </c>
      <c r="K145" s="38">
        <v>0</v>
      </c>
      <c r="L145" s="38">
        <v>0</v>
      </c>
      <c r="M145" s="38">
        <v>64698.8203125</v>
      </c>
      <c r="N145" s="38">
        <v>-10983.46656154925</v>
      </c>
      <c r="O145" s="38">
        <v>0</v>
      </c>
    </row>
    <row r="146" spans="1:15" x14ac:dyDescent="0.2">
      <c r="A146" s="93">
        <v>2038</v>
      </c>
      <c r="B146" s="38">
        <v>46</v>
      </c>
      <c r="C146" s="38">
        <v>81268</v>
      </c>
      <c r="D146" s="38">
        <v>-14628.240234375</v>
      </c>
      <c r="E146" s="38">
        <v>0</v>
      </c>
      <c r="F146" s="38">
        <v>0</v>
      </c>
      <c r="G146" s="38">
        <v>0</v>
      </c>
      <c r="H146" s="38">
        <v>66639.759765625</v>
      </c>
      <c r="I146" s="38">
        <v>0</v>
      </c>
      <c r="J146" s="38">
        <v>0</v>
      </c>
      <c r="K146" s="38">
        <v>0</v>
      </c>
      <c r="L146" s="38">
        <v>0</v>
      </c>
      <c r="M146" s="38">
        <v>66639.759765625</v>
      </c>
      <c r="N146" s="38">
        <v>-11283.095368852981</v>
      </c>
      <c r="O146" s="38">
        <v>0</v>
      </c>
    </row>
    <row r="147" spans="1:15" x14ac:dyDescent="0.2">
      <c r="A147" s="93">
        <v>2039</v>
      </c>
      <c r="B147" s="38">
        <v>47</v>
      </c>
      <c r="C147" s="38">
        <v>83706</v>
      </c>
      <c r="D147" s="38">
        <v>-15067.080078125</v>
      </c>
      <c r="E147" s="38">
        <v>0</v>
      </c>
      <c r="F147" s="38">
        <v>0</v>
      </c>
      <c r="G147" s="38">
        <v>0</v>
      </c>
      <c r="H147" s="38">
        <v>68638.919921875</v>
      </c>
      <c r="I147" s="38">
        <v>0</v>
      </c>
      <c r="J147" s="38">
        <v>0</v>
      </c>
      <c r="K147" s="38">
        <v>0</v>
      </c>
      <c r="L147" s="38">
        <v>0</v>
      </c>
      <c r="M147" s="38">
        <v>68638.919921875</v>
      </c>
      <c r="N147" s="38">
        <v>-11595.906806749748</v>
      </c>
      <c r="O147" s="38">
        <v>0</v>
      </c>
    </row>
    <row r="148" spans="1:15" x14ac:dyDescent="0.2">
      <c r="A148" s="93">
        <v>2040</v>
      </c>
      <c r="B148" s="38">
        <v>48</v>
      </c>
      <c r="C148" s="38">
        <v>86217</v>
      </c>
      <c r="D148" s="38">
        <v>-15519.0595703125</v>
      </c>
      <c r="E148" s="38">
        <v>0</v>
      </c>
      <c r="F148" s="38">
        <v>0</v>
      </c>
      <c r="G148" s="38">
        <v>0</v>
      </c>
      <c r="H148" s="38">
        <v>70697.9404296875</v>
      </c>
      <c r="I148" s="38">
        <v>0</v>
      </c>
      <c r="J148" s="38">
        <v>0</v>
      </c>
      <c r="K148" s="38">
        <v>0</v>
      </c>
      <c r="L148" s="38">
        <v>0</v>
      </c>
      <c r="M148" s="38">
        <v>70697.9404296875</v>
      </c>
      <c r="N148" s="38">
        <v>-11919.898102320309</v>
      </c>
      <c r="O148" s="38">
        <v>0</v>
      </c>
    </row>
    <row r="149" spans="1:15" x14ac:dyDescent="0.2">
      <c r="A149" s="93">
        <v>2041</v>
      </c>
      <c r="B149" s="38">
        <v>49</v>
      </c>
      <c r="C149" s="38">
        <v>88804</v>
      </c>
      <c r="D149" s="38">
        <v>-15984.720703125</v>
      </c>
      <c r="E149" s="38">
        <v>0</v>
      </c>
      <c r="F149" s="38">
        <v>0</v>
      </c>
      <c r="G149" s="38">
        <v>0</v>
      </c>
      <c r="H149" s="38">
        <v>72819.279296875</v>
      </c>
      <c r="I149" s="38">
        <v>0</v>
      </c>
      <c r="J149" s="38">
        <v>0</v>
      </c>
      <c r="K149" s="38">
        <v>0</v>
      </c>
      <c r="L149" s="38">
        <v>0</v>
      </c>
      <c r="M149" s="38">
        <v>72819.279296875</v>
      </c>
      <c r="N149" s="38">
        <v>-12255.457861942788</v>
      </c>
      <c r="O149" s="38">
        <v>0</v>
      </c>
    </row>
    <row r="150" spans="1:15" x14ac:dyDescent="0.2">
      <c r="A150" s="93">
        <v>2042</v>
      </c>
      <c r="B150" s="38">
        <v>50</v>
      </c>
      <c r="C150" s="38">
        <v>91468</v>
      </c>
      <c r="D150" s="38">
        <v>-16464.240234375</v>
      </c>
      <c r="E150" s="38">
        <v>0</v>
      </c>
      <c r="F150" s="38">
        <v>0</v>
      </c>
      <c r="G150" s="38">
        <v>0</v>
      </c>
      <c r="H150" s="38">
        <v>75003.759765625</v>
      </c>
      <c r="I150" s="38">
        <v>0</v>
      </c>
      <c r="J150" s="38">
        <v>0</v>
      </c>
      <c r="K150" s="38">
        <v>0</v>
      </c>
      <c r="L150" s="38">
        <v>0</v>
      </c>
      <c r="M150" s="38">
        <v>75003.759765625</v>
      </c>
      <c r="N150" s="38">
        <v>-12602.997997622781</v>
      </c>
      <c r="O150" s="38">
        <v>0</v>
      </c>
    </row>
    <row r="151" spans="1:15" x14ac:dyDescent="0.2">
      <c r="A151" s="93">
        <v>2043</v>
      </c>
      <c r="B151" s="38">
        <v>51</v>
      </c>
      <c r="C151" s="38">
        <v>94212</v>
      </c>
      <c r="D151" s="38">
        <v>-16958.16015625</v>
      </c>
      <c r="E151" s="38">
        <v>0</v>
      </c>
      <c r="F151" s="38">
        <v>0</v>
      </c>
      <c r="G151" s="38">
        <v>0</v>
      </c>
      <c r="H151" s="38">
        <v>77253.83984375</v>
      </c>
      <c r="I151" s="38">
        <v>0</v>
      </c>
      <c r="J151" s="38">
        <v>0</v>
      </c>
      <c r="K151" s="38">
        <v>0</v>
      </c>
      <c r="L151" s="38">
        <v>0</v>
      </c>
      <c r="M151" s="38">
        <v>77253.83984375</v>
      </c>
      <c r="N151" s="38">
        <v>-12974.75790165434</v>
      </c>
      <c r="O151" s="38">
        <v>0</v>
      </c>
    </row>
    <row r="152" spans="1:15" x14ac:dyDescent="0.2">
      <c r="A152" s="93">
        <v>2044</v>
      </c>
      <c r="B152" s="38">
        <v>52</v>
      </c>
      <c r="C152" s="38">
        <v>97038</v>
      </c>
      <c r="D152" s="38">
        <v>-17466.83984375</v>
      </c>
      <c r="E152" s="38">
        <v>0</v>
      </c>
      <c r="F152" s="38">
        <v>0</v>
      </c>
      <c r="G152" s="38">
        <v>0</v>
      </c>
      <c r="H152" s="38">
        <v>79571.16015625</v>
      </c>
      <c r="I152" s="38">
        <v>0</v>
      </c>
      <c r="J152" s="38">
        <v>0</v>
      </c>
      <c r="K152" s="38">
        <v>0</v>
      </c>
      <c r="L152" s="38">
        <v>0</v>
      </c>
      <c r="M152" s="38">
        <v>79571.16015625</v>
      </c>
      <c r="N152" s="38">
        <v>-13365.192407167577</v>
      </c>
      <c r="O152" s="38">
        <v>0</v>
      </c>
    </row>
    <row r="153" spans="1:15" x14ac:dyDescent="0.2">
      <c r="A153" s="93">
        <v>2045</v>
      </c>
      <c r="B153" s="38">
        <v>53</v>
      </c>
      <c r="C153" s="38">
        <v>99949</v>
      </c>
      <c r="D153" s="38">
        <v>-17990.8203125</v>
      </c>
      <c r="E153" s="38">
        <v>0</v>
      </c>
      <c r="F153" s="38">
        <v>0</v>
      </c>
      <c r="G153" s="38">
        <v>0</v>
      </c>
      <c r="H153" s="38">
        <v>81958.1796875</v>
      </c>
      <c r="I153" s="38">
        <v>0</v>
      </c>
      <c r="J153" s="38">
        <v>0</v>
      </c>
      <c r="K153" s="38">
        <v>0</v>
      </c>
      <c r="L153" s="38">
        <v>0</v>
      </c>
      <c r="M153" s="38">
        <v>81958.1796875</v>
      </c>
      <c r="N153" s="38">
        <v>-13769.794375658754</v>
      </c>
      <c r="O153" s="38">
        <v>0</v>
      </c>
    </row>
    <row r="154" spans="1:15" x14ac:dyDescent="0.2">
      <c r="A154" s="93">
        <v>2046</v>
      </c>
      <c r="B154" s="38">
        <v>54</v>
      </c>
      <c r="C154" s="38">
        <v>102947</v>
      </c>
      <c r="D154" s="38">
        <v>-18530.4609375</v>
      </c>
      <c r="E154" s="38">
        <v>0</v>
      </c>
      <c r="F154" s="38">
        <v>0</v>
      </c>
      <c r="G154" s="38">
        <v>0</v>
      </c>
      <c r="H154" s="38">
        <v>84416.5390625</v>
      </c>
      <c r="I154" s="38">
        <v>0</v>
      </c>
      <c r="J154" s="38">
        <v>0</v>
      </c>
      <c r="K154" s="38">
        <v>0</v>
      </c>
      <c r="L154" s="38">
        <v>0</v>
      </c>
      <c r="M154" s="38">
        <v>84416.5390625</v>
      </c>
      <c r="N154" s="38">
        <v>-14188.985280198631</v>
      </c>
      <c r="O154" s="38">
        <v>0</v>
      </c>
    </row>
    <row r="155" spans="1:15" x14ac:dyDescent="0.2">
      <c r="A155" s="93">
        <v>2047</v>
      </c>
      <c r="B155" s="38">
        <v>55</v>
      </c>
      <c r="C155" s="38">
        <v>106035</v>
      </c>
      <c r="D155" s="38">
        <v>-19086.30078125</v>
      </c>
      <c r="E155" s="38">
        <v>0</v>
      </c>
      <c r="F155" s="38">
        <v>0</v>
      </c>
      <c r="G155" s="38">
        <v>0</v>
      </c>
      <c r="H155" s="38">
        <v>86948.69921875</v>
      </c>
      <c r="I155" s="38">
        <v>0</v>
      </c>
      <c r="J155" s="38">
        <v>0</v>
      </c>
      <c r="K155" s="38">
        <v>0</v>
      </c>
      <c r="L155" s="38">
        <v>0</v>
      </c>
      <c r="M155" s="38">
        <v>86948.69921875</v>
      </c>
      <c r="N155" s="38">
        <v>-14622.958971214646</v>
      </c>
      <c r="O155" s="38">
        <v>0</v>
      </c>
    </row>
    <row r="156" spans="1:15" x14ac:dyDescent="0.2">
      <c r="A156" s="93">
        <v>2048</v>
      </c>
      <c r="B156" s="38">
        <v>56</v>
      </c>
      <c r="C156" s="38">
        <v>109216</v>
      </c>
      <c r="D156" s="38">
        <v>-19658.880859375</v>
      </c>
      <c r="E156" s="38">
        <v>0</v>
      </c>
      <c r="F156" s="38">
        <v>0</v>
      </c>
      <c r="G156" s="38">
        <v>0</v>
      </c>
      <c r="H156" s="38">
        <v>89557.119140625</v>
      </c>
      <c r="I156" s="38">
        <v>0</v>
      </c>
      <c r="J156" s="38">
        <v>0</v>
      </c>
      <c r="K156" s="38">
        <v>0</v>
      </c>
      <c r="L156" s="38">
        <v>0</v>
      </c>
      <c r="M156" s="38">
        <v>89557.119140625</v>
      </c>
      <c r="N156" s="38">
        <v>-15072.362664442522</v>
      </c>
      <c r="O156" s="38">
        <v>0</v>
      </c>
    </row>
    <row r="157" spans="1:15" x14ac:dyDescent="0.2">
      <c r="A157" s="93">
        <v>2049</v>
      </c>
      <c r="B157" s="38">
        <v>57</v>
      </c>
      <c r="C157" s="38">
        <v>112492</v>
      </c>
      <c r="D157" s="38">
        <v>-20248.560546875</v>
      </c>
      <c r="E157" s="38">
        <v>0</v>
      </c>
      <c r="F157" s="38">
        <v>0</v>
      </c>
      <c r="G157" s="38">
        <v>0</v>
      </c>
      <c r="H157" s="38">
        <v>92243.439453125</v>
      </c>
      <c r="I157" s="38">
        <v>0</v>
      </c>
      <c r="J157" s="38">
        <v>0</v>
      </c>
      <c r="K157" s="38">
        <v>0</v>
      </c>
      <c r="L157" s="38">
        <v>0</v>
      </c>
      <c r="M157" s="38">
        <v>92243.439453125</v>
      </c>
      <c r="N157" s="38">
        <v>-15569.915498540931</v>
      </c>
      <c r="O157" s="38">
        <v>0</v>
      </c>
    </row>
    <row r="158" spans="1:15" x14ac:dyDescent="0.2">
      <c r="A158" s="93">
        <v>2050</v>
      </c>
      <c r="B158" s="38">
        <v>58</v>
      </c>
      <c r="C158" s="38">
        <v>115867</v>
      </c>
      <c r="D158" s="38">
        <v>-20856.060546875</v>
      </c>
      <c r="E158" s="38">
        <v>0</v>
      </c>
      <c r="F158" s="38">
        <v>0</v>
      </c>
      <c r="G158" s="38">
        <v>0</v>
      </c>
      <c r="H158" s="38">
        <v>95010.939453125</v>
      </c>
      <c r="I158" s="38">
        <v>0</v>
      </c>
      <c r="J158" s="38">
        <v>0</v>
      </c>
      <c r="K158" s="38">
        <v>0</v>
      </c>
      <c r="L158" s="38">
        <v>0</v>
      </c>
      <c r="M158" s="38">
        <v>95010.939453125</v>
      </c>
      <c r="N158" s="38">
        <v>-16103.309934373679</v>
      </c>
      <c r="O158" s="38">
        <v>0</v>
      </c>
    </row>
    <row r="159" spans="1:15" x14ac:dyDescent="0.2">
      <c r="A159" s="93">
        <v>2051</v>
      </c>
      <c r="B159" s="38">
        <v>59</v>
      </c>
      <c r="C159" s="38">
        <v>119343</v>
      </c>
      <c r="D159" s="38">
        <v>-21481.740234375</v>
      </c>
      <c r="E159" s="38">
        <v>0</v>
      </c>
      <c r="F159" s="38">
        <v>0</v>
      </c>
      <c r="G159" s="38">
        <v>0</v>
      </c>
      <c r="H159" s="38">
        <v>97861.259765625</v>
      </c>
      <c r="I159" s="38">
        <v>0</v>
      </c>
      <c r="J159" s="38">
        <v>0</v>
      </c>
      <c r="K159" s="38">
        <v>0</v>
      </c>
      <c r="L159" s="38">
        <v>0</v>
      </c>
      <c r="M159" s="38">
        <v>97861.259765625</v>
      </c>
      <c r="N159" s="38">
        <v>-16655.884661265001</v>
      </c>
      <c r="O159" s="38">
        <v>0</v>
      </c>
    </row>
    <row r="160" spans="1:15" x14ac:dyDescent="0.2">
      <c r="A160" s="93">
        <v>2052</v>
      </c>
      <c r="B160" s="38">
        <v>60</v>
      </c>
      <c r="C160" s="38">
        <v>122923</v>
      </c>
      <c r="D160" s="38">
        <v>-22126.140625</v>
      </c>
      <c r="E160" s="38">
        <v>0</v>
      </c>
      <c r="F160" s="38">
        <v>0</v>
      </c>
      <c r="G160" s="38">
        <v>0</v>
      </c>
      <c r="H160" s="38">
        <v>100796.859375</v>
      </c>
      <c r="I160" s="38">
        <v>0</v>
      </c>
      <c r="J160" s="38">
        <v>0</v>
      </c>
      <c r="K160" s="38">
        <v>0</v>
      </c>
      <c r="L160" s="38">
        <v>0</v>
      </c>
      <c r="M160" s="38">
        <v>100796.859375</v>
      </c>
      <c r="N160" s="38">
        <v>-17228.690902404636</v>
      </c>
      <c r="O160" s="38">
        <v>0</v>
      </c>
    </row>
    <row r="161" spans="1:15" x14ac:dyDescent="0.2">
      <c r="A161" s="93">
        <v>2053</v>
      </c>
      <c r="B161" s="38">
        <v>61</v>
      </c>
      <c r="C161" s="38">
        <v>126611</v>
      </c>
      <c r="D161" s="38">
        <v>-6700</v>
      </c>
      <c r="E161" s="38">
        <v>0</v>
      </c>
      <c r="F161" s="38">
        <v>0</v>
      </c>
      <c r="G161" s="38">
        <v>0</v>
      </c>
      <c r="H161" s="38">
        <v>119911</v>
      </c>
      <c r="I161" s="38">
        <v>0</v>
      </c>
      <c r="J161" s="38">
        <v>0</v>
      </c>
      <c r="K161" s="38">
        <v>0</v>
      </c>
      <c r="L161" s="38">
        <v>0</v>
      </c>
      <c r="M161" s="38">
        <v>119911</v>
      </c>
      <c r="N161" s="38">
        <v>-22359.594375857978</v>
      </c>
      <c r="O161" s="38">
        <v>0</v>
      </c>
    </row>
    <row r="162" spans="1:15" x14ac:dyDescent="0.2">
      <c r="A162" s="93">
        <v>2054</v>
      </c>
      <c r="B162" s="38">
        <v>62</v>
      </c>
      <c r="C162" s="38">
        <v>130409</v>
      </c>
      <c r="D162" s="38">
        <v>-39563.6015625</v>
      </c>
      <c r="E162" s="38">
        <v>0</v>
      </c>
      <c r="F162" s="38">
        <v>0</v>
      </c>
      <c r="G162" s="38">
        <v>0</v>
      </c>
      <c r="H162" s="38">
        <v>90845.3984375</v>
      </c>
      <c r="I162" s="38">
        <v>0</v>
      </c>
      <c r="J162" s="38">
        <v>0</v>
      </c>
      <c r="K162" s="38">
        <v>0</v>
      </c>
      <c r="L162" s="38">
        <v>0</v>
      </c>
      <c r="M162" s="38">
        <v>90845.3984375</v>
      </c>
      <c r="N162" s="38">
        <v>-15184.027833955139</v>
      </c>
      <c r="O162" s="38">
        <v>0</v>
      </c>
    </row>
    <row r="163" spans="1:15" x14ac:dyDescent="0.2">
      <c r="A163" s="93">
        <v>2055</v>
      </c>
      <c r="B163" s="38">
        <v>63</v>
      </c>
      <c r="C163" s="38">
        <v>134321</v>
      </c>
      <c r="D163" s="38">
        <v>-24177.779296875</v>
      </c>
      <c r="E163" s="38">
        <v>0</v>
      </c>
      <c r="F163" s="38">
        <v>0</v>
      </c>
      <c r="G163" s="38">
        <v>0</v>
      </c>
      <c r="H163" s="38">
        <v>110143.220703125</v>
      </c>
      <c r="I163" s="38">
        <v>0</v>
      </c>
      <c r="J163" s="38">
        <v>0</v>
      </c>
      <c r="K163" s="38">
        <v>0</v>
      </c>
      <c r="L163" s="38">
        <v>0</v>
      </c>
      <c r="M163" s="38">
        <v>110143.220703125</v>
      </c>
      <c r="N163" s="38">
        <v>-19073.91218778956</v>
      </c>
      <c r="O163" s="38">
        <v>0</v>
      </c>
    </row>
    <row r="164" spans="1:15" x14ac:dyDescent="0.2">
      <c r="A164" s="93">
        <v>2056</v>
      </c>
      <c r="B164" s="38">
        <v>64</v>
      </c>
      <c r="C164" s="38">
        <v>138351</v>
      </c>
      <c r="D164" s="38">
        <v>-24903.181640625</v>
      </c>
      <c r="E164" s="38">
        <v>0</v>
      </c>
      <c r="F164" s="38">
        <v>0</v>
      </c>
      <c r="G164" s="38">
        <v>0</v>
      </c>
      <c r="H164" s="38">
        <v>113447.818359375</v>
      </c>
      <c r="I164" s="38">
        <v>0</v>
      </c>
      <c r="J164" s="38">
        <v>0</v>
      </c>
      <c r="K164" s="38">
        <v>0</v>
      </c>
      <c r="L164" s="38">
        <v>0</v>
      </c>
      <c r="M164" s="38">
        <v>113447.818359375</v>
      </c>
      <c r="N164" s="38">
        <v>-19733.896166877312</v>
      </c>
      <c r="O164" s="38">
        <v>0</v>
      </c>
    </row>
    <row r="165" spans="1:15" x14ac:dyDescent="0.2">
      <c r="A165" s="93">
        <v>2057</v>
      </c>
      <c r="B165" s="38">
        <v>65</v>
      </c>
      <c r="C165" s="38">
        <v>0</v>
      </c>
      <c r="D165" s="38">
        <v>0</v>
      </c>
      <c r="E165" s="38">
        <v>9383.894820329082</v>
      </c>
      <c r="F165" s="38">
        <v>0</v>
      </c>
      <c r="G165" s="38">
        <v>0</v>
      </c>
      <c r="H165" s="38">
        <v>9383.894820329082</v>
      </c>
      <c r="I165" s="38">
        <v>4113.1184400000002</v>
      </c>
      <c r="J165" s="38">
        <v>0</v>
      </c>
      <c r="K165" s="38">
        <v>0</v>
      </c>
      <c r="L165" s="38">
        <v>4113.1184400000002</v>
      </c>
      <c r="M165" s="38">
        <v>13497.013260329082</v>
      </c>
      <c r="N165" s="38">
        <v>0</v>
      </c>
      <c r="O165" s="38">
        <v>0</v>
      </c>
    </row>
    <row r="166" spans="1:15" x14ac:dyDescent="0.2">
      <c r="A166" s="93">
        <v>2058</v>
      </c>
      <c r="B166" s="38">
        <v>66</v>
      </c>
      <c r="C166" s="38">
        <v>0</v>
      </c>
      <c r="D166" s="38">
        <v>65944.160338228918</v>
      </c>
      <c r="E166" s="38">
        <v>38286.290866942654</v>
      </c>
      <c r="F166" s="38">
        <v>0</v>
      </c>
      <c r="G166" s="38">
        <v>0</v>
      </c>
      <c r="H166" s="38">
        <v>104230.45120517157</v>
      </c>
      <c r="I166" s="38">
        <v>16786.316880000002</v>
      </c>
      <c r="J166" s="38">
        <v>0</v>
      </c>
      <c r="K166" s="38">
        <v>0</v>
      </c>
      <c r="L166" s="38">
        <v>16786.316880000002</v>
      </c>
      <c r="M166" s="38">
        <v>121016.76808517157</v>
      </c>
      <c r="N166" s="38">
        <v>-18148.84949751808</v>
      </c>
      <c r="O166" s="38">
        <v>0</v>
      </c>
    </row>
    <row r="167" spans="1:15" x14ac:dyDescent="0.2">
      <c r="A167" s="93">
        <v>2059</v>
      </c>
      <c r="B167" s="38">
        <v>67</v>
      </c>
      <c r="C167" s="38">
        <v>0</v>
      </c>
      <c r="D167" s="38">
        <v>69963.483003857051</v>
      </c>
      <c r="E167" s="38">
        <v>39052.016684281509</v>
      </c>
      <c r="F167" s="38">
        <v>0</v>
      </c>
      <c r="G167" s="38">
        <v>0</v>
      </c>
      <c r="H167" s="38">
        <v>109015.49968813856</v>
      </c>
      <c r="I167" s="38">
        <v>17120.16</v>
      </c>
      <c r="J167" s="38">
        <v>0</v>
      </c>
      <c r="K167" s="38">
        <v>0</v>
      </c>
      <c r="L167" s="38">
        <v>17120.16</v>
      </c>
      <c r="M167" s="38">
        <v>126135.65968813856</v>
      </c>
      <c r="N167" s="38">
        <v>-19415.302984795686</v>
      </c>
      <c r="O167" s="38">
        <v>0</v>
      </c>
    </row>
    <row r="168" spans="1:15" x14ac:dyDescent="0.2">
      <c r="A168" s="93">
        <v>2060</v>
      </c>
      <c r="B168" s="38">
        <v>68</v>
      </c>
      <c r="C168" s="38">
        <v>0</v>
      </c>
      <c r="D168" s="38">
        <v>74649.167927093789</v>
      </c>
      <c r="E168" s="38">
        <v>39833.057017967134</v>
      </c>
      <c r="F168" s="38">
        <v>0</v>
      </c>
      <c r="G168" s="38">
        <v>0</v>
      </c>
      <c r="H168" s="38">
        <v>114482.22494506092</v>
      </c>
      <c r="I168" s="38">
        <v>17462.563200000001</v>
      </c>
      <c r="J168" s="38">
        <v>0</v>
      </c>
      <c r="K168" s="38">
        <v>0</v>
      </c>
      <c r="L168" s="38">
        <v>17462.563200000001</v>
      </c>
      <c r="M168" s="38">
        <v>131944.78814506091</v>
      </c>
      <c r="N168" s="38">
        <v>-20871.155518835945</v>
      </c>
      <c r="O168" s="38">
        <v>-357</v>
      </c>
    </row>
    <row r="169" spans="1:15" x14ac:dyDescent="0.2">
      <c r="A169" s="93">
        <v>2061</v>
      </c>
      <c r="B169" s="38">
        <v>69</v>
      </c>
      <c r="C169" s="38">
        <v>0</v>
      </c>
      <c r="D169" s="38">
        <v>80188.323039869225</v>
      </c>
      <c r="E169" s="38">
        <v>40629.718158326483</v>
      </c>
      <c r="F169" s="38">
        <v>0</v>
      </c>
      <c r="G169" s="38">
        <v>0</v>
      </c>
      <c r="H169" s="38">
        <v>120818.04119819571</v>
      </c>
      <c r="I169" s="38">
        <v>17813.52648</v>
      </c>
      <c r="J169" s="38">
        <v>0</v>
      </c>
      <c r="K169" s="38">
        <v>0</v>
      </c>
      <c r="L169" s="38">
        <v>17813.52648</v>
      </c>
      <c r="M169" s="38">
        <v>138631.56767819572</v>
      </c>
      <c r="N169" s="38">
        <v>-22589.568308849855</v>
      </c>
      <c r="O169" s="38">
        <v>-1446.4199999999998</v>
      </c>
    </row>
    <row r="170" spans="1:15" x14ac:dyDescent="0.2">
      <c r="A170" s="93">
        <v>2062</v>
      </c>
      <c r="B170" s="38">
        <v>70</v>
      </c>
      <c r="C170" s="38">
        <v>0</v>
      </c>
      <c r="D170" s="38">
        <v>86607.805200023824</v>
      </c>
      <c r="E170" s="38">
        <v>41442.312521493011</v>
      </c>
      <c r="F170" s="38">
        <v>0</v>
      </c>
      <c r="G170" s="38">
        <v>0</v>
      </c>
      <c r="H170" s="38">
        <v>128050.11772151684</v>
      </c>
      <c r="I170" s="38">
        <v>18164.48976</v>
      </c>
      <c r="J170" s="38">
        <v>0</v>
      </c>
      <c r="K170" s="38">
        <v>0</v>
      </c>
      <c r="L170" s="38">
        <v>18164.48976</v>
      </c>
      <c r="M170" s="38">
        <v>146214.60748151684</v>
      </c>
      <c r="N170" s="38">
        <v>-24575.942825954837</v>
      </c>
      <c r="O170" s="38">
        <v>-2988.2051999999999</v>
      </c>
    </row>
    <row r="171" spans="1:15" x14ac:dyDescent="0.2">
      <c r="A171" s="93">
        <v>2063</v>
      </c>
      <c r="B171" s="38">
        <v>71</v>
      </c>
      <c r="C171" s="38">
        <v>0</v>
      </c>
      <c r="D171" s="38">
        <v>93741.364641625376</v>
      </c>
      <c r="E171" s="38">
        <v>42271.15877192287</v>
      </c>
      <c r="F171" s="38">
        <v>0</v>
      </c>
      <c r="G171" s="38">
        <v>0</v>
      </c>
      <c r="H171" s="38">
        <v>136012.52341354825</v>
      </c>
      <c r="I171" s="38">
        <v>18532.573199999999</v>
      </c>
      <c r="J171" s="38">
        <v>0</v>
      </c>
      <c r="K171" s="38">
        <v>0</v>
      </c>
      <c r="L171" s="38">
        <v>18532.573199999999</v>
      </c>
      <c r="M171" s="38">
        <v>154545.09661354823</v>
      </c>
      <c r="N171" s="38">
        <v>-26784.817758626486</v>
      </c>
      <c r="O171" s="38">
        <v>-4688.4975119999999</v>
      </c>
    </row>
    <row r="172" spans="1:15" x14ac:dyDescent="0.2">
      <c r="A172" s="93">
        <v>2064</v>
      </c>
      <c r="B172" s="38">
        <v>72</v>
      </c>
      <c r="C172" s="38">
        <v>0</v>
      </c>
      <c r="D172" s="38">
        <v>98139.090576677729</v>
      </c>
      <c r="E172" s="38">
        <v>43116.581947361323</v>
      </c>
      <c r="F172" s="38">
        <v>0</v>
      </c>
      <c r="G172" s="38">
        <v>0</v>
      </c>
      <c r="H172" s="38">
        <v>141255.67252403905</v>
      </c>
      <c r="I172" s="38">
        <v>18900.656640000001</v>
      </c>
      <c r="J172" s="38">
        <v>0</v>
      </c>
      <c r="K172" s="38">
        <v>0</v>
      </c>
      <c r="L172" s="38">
        <v>18900.656640000001</v>
      </c>
      <c r="M172" s="38">
        <v>160156.32916403905</v>
      </c>
      <c r="N172" s="38">
        <v>-28160.683292866088</v>
      </c>
      <c r="O172" s="38">
        <v>-6550.8073627199992</v>
      </c>
    </row>
    <row r="173" spans="1:15" x14ac:dyDescent="0.2">
      <c r="A173" s="93">
        <v>2065</v>
      </c>
      <c r="B173" s="38">
        <v>73</v>
      </c>
      <c r="C173" s="38">
        <v>0</v>
      </c>
      <c r="D173" s="38">
        <v>103028.8562889693</v>
      </c>
      <c r="E173" s="38">
        <v>43978.913586308554</v>
      </c>
      <c r="F173" s="38">
        <v>0</v>
      </c>
      <c r="G173" s="38">
        <v>0</v>
      </c>
      <c r="H173" s="38">
        <v>147007.76987527785</v>
      </c>
      <c r="I173" s="38">
        <v>19277.300159999999</v>
      </c>
      <c r="J173" s="38">
        <v>0</v>
      </c>
      <c r="K173" s="38">
        <v>0</v>
      </c>
      <c r="L173" s="38">
        <v>19277.300159999999</v>
      </c>
      <c r="M173" s="38">
        <v>166285.07003527787</v>
      </c>
      <c r="N173" s="38">
        <v>-29689.101805483297</v>
      </c>
      <c r="O173" s="38">
        <v>-8824.8558044832007</v>
      </c>
    </row>
    <row r="174" spans="1:15" x14ac:dyDescent="0.2">
      <c r="A174" s="93">
        <v>2066</v>
      </c>
      <c r="B174" s="38">
        <v>74</v>
      </c>
      <c r="C174" s="38">
        <v>0</v>
      </c>
      <c r="D174" s="38">
        <v>108387.98592296374</v>
      </c>
      <c r="E174" s="38">
        <v>44858.491858034722</v>
      </c>
      <c r="F174" s="38">
        <v>0</v>
      </c>
      <c r="G174" s="38">
        <v>0</v>
      </c>
      <c r="H174" s="38">
        <v>153246.47778099845</v>
      </c>
      <c r="I174" s="38">
        <v>19662.503760000003</v>
      </c>
      <c r="J174" s="38">
        <v>0</v>
      </c>
      <c r="K174" s="38">
        <v>0</v>
      </c>
      <c r="L174" s="38">
        <v>19662.503760000003</v>
      </c>
      <c r="M174" s="38">
        <v>172908.98154099844</v>
      </c>
      <c r="N174" s="38">
        <v>-31362.983925046174</v>
      </c>
      <c r="O174" s="38">
        <v>-11505.347152752192</v>
      </c>
    </row>
    <row r="175" spans="1:15" x14ac:dyDescent="0.2">
      <c r="A175" s="93">
        <v>2067</v>
      </c>
      <c r="B175" s="38">
        <v>75</v>
      </c>
      <c r="C175" s="38">
        <v>0</v>
      </c>
      <c r="D175" s="38">
        <v>113945.35315262312</v>
      </c>
      <c r="E175" s="38">
        <v>45755.66169519542</v>
      </c>
      <c r="F175" s="38">
        <v>0</v>
      </c>
      <c r="G175" s="38">
        <v>0</v>
      </c>
      <c r="H175" s="38">
        <v>159701.01484781853</v>
      </c>
      <c r="I175" s="38">
        <v>20056.26744</v>
      </c>
      <c r="J175" s="38">
        <v>0</v>
      </c>
      <c r="K175" s="38">
        <v>0</v>
      </c>
      <c r="L175" s="38">
        <v>20056.26744</v>
      </c>
      <c r="M175" s="38">
        <v>179757.28228781853</v>
      </c>
      <c r="N175" s="38">
        <v>-33147.489861642098</v>
      </c>
      <c r="O175" s="38">
        <v>-14340.667981917324</v>
      </c>
    </row>
    <row r="176" spans="1:15" x14ac:dyDescent="0.2">
      <c r="A176" s="93">
        <v>2068</v>
      </c>
      <c r="B176" s="38">
        <v>76</v>
      </c>
      <c r="C176" s="38">
        <v>0</v>
      </c>
      <c r="D176" s="38">
        <v>119706.59288312719</v>
      </c>
      <c r="E176" s="38">
        <v>46670.774929099316</v>
      </c>
      <c r="F176" s="38">
        <v>0</v>
      </c>
      <c r="G176" s="38">
        <v>0</v>
      </c>
      <c r="H176" s="38">
        <v>166377.3678122265</v>
      </c>
      <c r="I176" s="38">
        <v>22504.450320000004</v>
      </c>
      <c r="J176" s="38">
        <v>0</v>
      </c>
      <c r="K176" s="38">
        <v>0</v>
      </c>
      <c r="L176" s="38">
        <v>22504.450320000004</v>
      </c>
      <c r="M176" s="38">
        <v>188881.8181322265</v>
      </c>
      <c r="N176" s="38">
        <v>-35755.283723973167</v>
      </c>
      <c r="O176" s="38">
        <v>-17358.108060832365</v>
      </c>
    </row>
    <row r="177" spans="1:15" x14ac:dyDescent="0.2">
      <c r="A177" s="93">
        <v>2069</v>
      </c>
      <c r="B177" s="38">
        <v>77</v>
      </c>
      <c r="C177" s="38">
        <v>0</v>
      </c>
      <c r="D177" s="38">
        <v>126000.62732914808</v>
      </c>
      <c r="E177" s="38">
        <v>47604.190427681315</v>
      </c>
      <c r="F177" s="38">
        <v>0</v>
      </c>
      <c r="G177" s="38">
        <v>0</v>
      </c>
      <c r="H177" s="38">
        <v>173604.81775682938</v>
      </c>
      <c r="I177" s="38">
        <v>22956.422544000005</v>
      </c>
      <c r="J177" s="38">
        <v>0</v>
      </c>
      <c r="K177" s="38">
        <v>0</v>
      </c>
      <c r="L177" s="38">
        <v>22956.422544000005</v>
      </c>
      <c r="M177" s="38">
        <v>196561.24030082938</v>
      </c>
      <c r="N177" s="38">
        <v>-37853.088108315787</v>
      </c>
      <c r="O177" s="38">
        <v>-20568.594544482305</v>
      </c>
    </row>
    <row r="178" spans="1:15" x14ac:dyDescent="0.2">
      <c r="A178" s="93">
        <v>2070</v>
      </c>
      <c r="B178" s="38">
        <v>78</v>
      </c>
      <c r="C178" s="38">
        <v>0</v>
      </c>
      <c r="D178" s="38">
        <v>132255.51629924748</v>
      </c>
      <c r="E178" s="38">
        <v>48556.274236234938</v>
      </c>
      <c r="F178" s="38">
        <v>0</v>
      </c>
      <c r="G178" s="38">
        <v>0</v>
      </c>
      <c r="H178" s="38">
        <v>180811.7905354824</v>
      </c>
      <c r="I178" s="38">
        <v>23417.810856000004</v>
      </c>
      <c r="J178" s="38">
        <v>0</v>
      </c>
      <c r="K178" s="38">
        <v>0</v>
      </c>
      <c r="L178" s="38">
        <v>23417.810856000004</v>
      </c>
      <c r="M178" s="38">
        <v>204229.6013914824</v>
      </c>
      <c r="N178" s="38">
        <v>-39837.151514625955</v>
      </c>
      <c r="O178" s="38">
        <v>-23962.710217151242</v>
      </c>
    </row>
    <row r="179" spans="1:15" x14ac:dyDescent="0.2">
      <c r="A179" s="93">
        <v>2071</v>
      </c>
      <c r="B179" s="38">
        <v>79</v>
      </c>
      <c r="C179" s="38">
        <v>0</v>
      </c>
      <c r="D179" s="38">
        <v>138646.14686080453</v>
      </c>
      <c r="E179" s="38">
        <v>49527.399720959642</v>
      </c>
      <c r="F179" s="38">
        <v>0</v>
      </c>
      <c r="G179" s="38">
        <v>0</v>
      </c>
      <c r="H179" s="38">
        <v>188173.54658176418</v>
      </c>
      <c r="I179" s="38">
        <v>23879.199168000003</v>
      </c>
      <c r="J179" s="38">
        <v>0</v>
      </c>
      <c r="K179" s="38">
        <v>0</v>
      </c>
      <c r="L179" s="38">
        <v>23879.199168000003</v>
      </c>
      <c r="M179" s="38">
        <v>212052.74574976417</v>
      </c>
      <c r="N179" s="38">
        <v>-41862.074052985561</v>
      </c>
      <c r="O179" s="38">
        <v>-27224.472830180319</v>
      </c>
    </row>
    <row r="180" spans="1:15" x14ac:dyDescent="0.2">
      <c r="A180" s="93">
        <v>2072</v>
      </c>
      <c r="B180" s="38">
        <v>80</v>
      </c>
      <c r="C180" s="38">
        <v>0</v>
      </c>
      <c r="D180" s="38">
        <v>144936.8419307454</v>
      </c>
      <c r="E180" s="38">
        <v>50517.947715378818</v>
      </c>
      <c r="F180" s="38">
        <v>0</v>
      </c>
      <c r="G180" s="38">
        <v>0</v>
      </c>
      <c r="H180" s="38">
        <v>195454.78964612423</v>
      </c>
      <c r="I180" s="38">
        <v>24359.419656000005</v>
      </c>
      <c r="J180" s="38">
        <v>0</v>
      </c>
      <c r="K180" s="38">
        <v>0</v>
      </c>
      <c r="L180" s="38">
        <v>24359.419656000005</v>
      </c>
      <c r="M180" s="38">
        <v>219814.20930212425</v>
      </c>
      <c r="N180" s="38">
        <v>-43863.124412930563</v>
      </c>
      <c r="O180" s="38">
        <v>-30348.941199991139</v>
      </c>
    </row>
    <row r="181" spans="1:15" x14ac:dyDescent="0.2">
      <c r="A181" s="93">
        <v>2073</v>
      </c>
      <c r="B181" s="38">
        <v>81</v>
      </c>
      <c r="C181" s="38">
        <v>0</v>
      </c>
      <c r="D181" s="38">
        <v>151395.40528886131</v>
      </c>
      <c r="E181" s="38">
        <v>51528.306669686404</v>
      </c>
      <c r="F181" s="38">
        <v>0</v>
      </c>
      <c r="G181" s="38">
        <v>0</v>
      </c>
      <c r="H181" s="38">
        <v>202923.7119585477</v>
      </c>
      <c r="I181" s="38">
        <v>24849.056232000003</v>
      </c>
      <c r="J181" s="38">
        <v>0</v>
      </c>
      <c r="K181" s="38">
        <v>0</v>
      </c>
      <c r="L181" s="38">
        <v>24849.056232000003</v>
      </c>
      <c r="M181" s="38">
        <v>227772.76819054771</v>
      </c>
      <c r="N181" s="38">
        <v>-46001.503665008808</v>
      </c>
      <c r="O181" s="38">
        <v>-33657.877671990602</v>
      </c>
    </row>
    <row r="182" spans="1:15" x14ac:dyDescent="0.2">
      <c r="A182" s="93">
        <v>2074</v>
      </c>
      <c r="B182" s="38">
        <v>82</v>
      </c>
      <c r="C182" s="38">
        <v>0</v>
      </c>
      <c r="D182" s="38">
        <v>158296.64016810566</v>
      </c>
      <c r="E182" s="38">
        <v>52558.872803080136</v>
      </c>
      <c r="F182" s="38">
        <v>0</v>
      </c>
      <c r="G182" s="38">
        <v>0</v>
      </c>
      <c r="H182" s="38">
        <v>210855.51297118579</v>
      </c>
      <c r="I182" s="38">
        <v>25348.108896000005</v>
      </c>
      <c r="J182" s="38">
        <v>0</v>
      </c>
      <c r="K182" s="38">
        <v>0</v>
      </c>
      <c r="L182" s="38">
        <v>25348.108896000005</v>
      </c>
      <c r="M182" s="38">
        <v>236203.62186718581</v>
      </c>
      <c r="N182" s="38">
        <v>-48286.550019313232</v>
      </c>
      <c r="O182" s="38">
        <v>-37156.350332310038</v>
      </c>
    </row>
    <row r="183" spans="1:15" x14ac:dyDescent="0.2">
      <c r="A183" s="93">
        <v>2075</v>
      </c>
      <c r="B183" s="38">
        <v>83</v>
      </c>
      <c r="C183" s="38">
        <v>0</v>
      </c>
      <c r="D183" s="38">
        <v>306274.84919144388</v>
      </c>
      <c r="E183" s="38">
        <v>53610.050259141732</v>
      </c>
      <c r="F183" s="38">
        <v>5509.4183335193047</v>
      </c>
      <c r="G183" s="38">
        <v>0</v>
      </c>
      <c r="H183" s="38">
        <v>365394.3177841049</v>
      </c>
      <c r="I183" s="38">
        <v>6773.2741256226909</v>
      </c>
      <c r="J183" s="38">
        <v>0</v>
      </c>
      <c r="K183" s="38">
        <v>0</v>
      </c>
      <c r="L183" s="38">
        <v>6773.2741256226909</v>
      </c>
      <c r="M183" s="38">
        <v>372167.59190972761</v>
      </c>
      <c r="N183" s="38">
        <v>-98235.908302048978</v>
      </c>
      <c r="O183" s="38">
        <v>-79701.462704497273</v>
      </c>
    </row>
    <row r="184" spans="1:15" x14ac:dyDescent="0.2">
      <c r="A184" s="93">
        <v>2076</v>
      </c>
      <c r="B184" s="38">
        <v>84</v>
      </c>
      <c r="C184" s="38">
        <v>0</v>
      </c>
      <c r="D184" s="38">
        <v>313644.09532332537</v>
      </c>
      <c r="E184" s="38">
        <v>54682.251264324565</v>
      </c>
      <c r="F184" s="38">
        <v>5619.6067001896909</v>
      </c>
      <c r="G184" s="38">
        <v>0</v>
      </c>
      <c r="H184" s="38">
        <v>373945.95328783966</v>
      </c>
      <c r="I184" s="38">
        <v>6705.9641075064555</v>
      </c>
      <c r="J184" s="38">
        <v>0</v>
      </c>
      <c r="K184" s="38">
        <v>0</v>
      </c>
      <c r="L184" s="38">
        <v>6705.9641075064555</v>
      </c>
      <c r="M184" s="38">
        <v>380651.9173953461</v>
      </c>
      <c r="N184" s="38">
        <v>-100758.00543337066</v>
      </c>
      <c r="O184" s="38">
        <v>-83331.550466767105</v>
      </c>
    </row>
    <row r="185" spans="1:15" x14ac:dyDescent="0.2">
      <c r="A185" s="93">
        <v>2077</v>
      </c>
      <c r="B185" s="38">
        <v>85</v>
      </c>
      <c r="C185" s="38">
        <v>0</v>
      </c>
      <c r="D185" s="38">
        <v>323889.46347462514</v>
      </c>
      <c r="E185" s="38">
        <v>55775.896289611061</v>
      </c>
      <c r="F185" s="38">
        <v>5731.998834193485</v>
      </c>
      <c r="G185" s="38">
        <v>0</v>
      </c>
      <c r="H185" s="38">
        <v>385397.35859842971</v>
      </c>
      <c r="I185" s="38">
        <v>6184.6231592591012</v>
      </c>
      <c r="J185" s="38">
        <v>0</v>
      </c>
      <c r="K185" s="38">
        <v>0</v>
      </c>
      <c r="L185" s="38">
        <v>6184.6231592591012</v>
      </c>
      <c r="M185" s="38">
        <v>391581.9817576888</v>
      </c>
      <c r="N185" s="38">
        <v>-104319.82496540493</v>
      </c>
      <c r="O185" s="38">
        <v>-87053.443494773135</v>
      </c>
    </row>
    <row r="186" spans="1:15" x14ac:dyDescent="0.2">
      <c r="A186" s="93">
        <v>2078</v>
      </c>
      <c r="B186" s="38">
        <v>86</v>
      </c>
      <c r="C186" s="38">
        <v>0</v>
      </c>
      <c r="D186" s="38">
        <v>334126.42955034145</v>
      </c>
      <c r="E186" s="38">
        <v>56891.414215403282</v>
      </c>
      <c r="F186" s="38">
        <v>5846.6388108773544</v>
      </c>
      <c r="G186" s="38">
        <v>0</v>
      </c>
      <c r="H186" s="38">
        <v>396864.48257662205</v>
      </c>
      <c r="I186" s="38">
        <v>5685.1197188573624</v>
      </c>
      <c r="J186" s="38">
        <v>0</v>
      </c>
      <c r="K186" s="38">
        <v>0</v>
      </c>
      <c r="L186" s="38">
        <v>5685.1197188573624</v>
      </c>
      <c r="M186" s="38">
        <v>402549.60229547939</v>
      </c>
      <c r="N186" s="38">
        <v>-107931.14224387267</v>
      </c>
      <c r="O186" s="38">
        <v>-90878.650104459521</v>
      </c>
    </row>
    <row r="187" spans="1:15" x14ac:dyDescent="0.2">
      <c r="A187" s="93">
        <v>2079</v>
      </c>
      <c r="B187" s="38">
        <v>87</v>
      </c>
      <c r="C187" s="38">
        <v>0</v>
      </c>
      <c r="D187" s="38">
        <v>344697.2672782673</v>
      </c>
      <c r="E187" s="38">
        <v>58029.242499711349</v>
      </c>
      <c r="F187" s="38">
        <v>5963.5715870949016</v>
      </c>
      <c r="G187" s="38">
        <v>0</v>
      </c>
      <c r="H187" s="38">
        <v>408690.08136507357</v>
      </c>
      <c r="I187" s="38">
        <v>5175.3301107628595</v>
      </c>
      <c r="J187" s="38">
        <v>0</v>
      </c>
      <c r="K187" s="38">
        <v>0</v>
      </c>
      <c r="L187" s="38">
        <v>5175.3301107628595</v>
      </c>
      <c r="M187" s="38">
        <v>413865.41147583642</v>
      </c>
      <c r="N187" s="38">
        <v>-111671.91385770302</v>
      </c>
      <c r="O187" s="38">
        <v>-94807.369110727101</v>
      </c>
    </row>
    <row r="188" spans="1:15" x14ac:dyDescent="0.2">
      <c r="A188" s="93">
        <v>2080</v>
      </c>
      <c r="B188" s="38">
        <v>88</v>
      </c>
      <c r="C188" s="38">
        <v>0</v>
      </c>
      <c r="D188" s="38">
        <v>355620.44897644187</v>
      </c>
      <c r="E188" s="38">
        <v>59189.827349705563</v>
      </c>
      <c r="F188" s="38">
        <v>6082.8430188368002</v>
      </c>
      <c r="G188" s="38">
        <v>0</v>
      </c>
      <c r="H188" s="38">
        <v>420893.11934498424</v>
      </c>
      <c r="I188" s="38">
        <v>4603.2630360776038</v>
      </c>
      <c r="J188" s="38">
        <v>0</v>
      </c>
      <c r="K188" s="38">
        <v>0</v>
      </c>
      <c r="L188" s="38">
        <v>4603.2630360776038</v>
      </c>
      <c r="M188" s="38">
        <v>425496.38238106185</v>
      </c>
      <c r="N188" s="38">
        <v>-115528.52268404924</v>
      </c>
      <c r="O188" s="38">
        <v>-98851.811257370733</v>
      </c>
    </row>
    <row r="189" spans="1:15" x14ac:dyDescent="0.2">
      <c r="A189" s="93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</row>
    <row r="190" spans="1:15" x14ac:dyDescent="0.2">
      <c r="A190" s="93"/>
      <c r="B190" s="38"/>
      <c r="C190" s="38">
        <v>2850122</v>
      </c>
      <c r="D190" s="38">
        <v>3284880.7466776664</v>
      </c>
      <c r="E190" s="38">
        <v>1113750.5463081808</v>
      </c>
      <c r="F190" s="38">
        <v>34754.077284711537</v>
      </c>
      <c r="G190" s="38">
        <v>0</v>
      </c>
      <c r="H190" s="38">
        <v>7283507.3702705605</v>
      </c>
      <c r="I190" s="38">
        <v>390331.51789008605</v>
      </c>
      <c r="J190" s="38">
        <v>0</v>
      </c>
      <c r="K190" s="38">
        <v>0</v>
      </c>
      <c r="L190" s="38">
        <v>390331.51789008605</v>
      </c>
      <c r="M190" s="38">
        <v>7673838.888160645</v>
      </c>
      <c r="N190" s="38">
        <v>-1512478.7293577858</v>
      </c>
      <c r="O190" s="38"/>
    </row>
    <row r="191" spans="1:15" x14ac:dyDescent="0.2">
      <c r="A191" s="93"/>
    </row>
    <row r="192" spans="1:15" x14ac:dyDescent="0.2">
      <c r="A192" s="93"/>
    </row>
    <row r="193" spans="1:19" x14ac:dyDescent="0.2">
      <c r="A193" s="93"/>
    </row>
    <row r="194" spans="1:19" x14ac:dyDescent="0.2">
      <c r="A194" s="93"/>
      <c r="C194" s="94" t="s">
        <v>187</v>
      </c>
      <c r="D194" s="94" t="s">
        <v>188</v>
      </c>
      <c r="E194" s="94" t="s">
        <v>189</v>
      </c>
      <c r="F194" s="95" t="s">
        <v>190</v>
      </c>
      <c r="G194" s="96" t="s">
        <v>191</v>
      </c>
      <c r="H194" s="97" t="s">
        <v>192</v>
      </c>
      <c r="I194" s="98" t="s">
        <v>193</v>
      </c>
      <c r="J194" s="95" t="s">
        <v>194</v>
      </c>
      <c r="K194" s="94" t="s">
        <v>187</v>
      </c>
      <c r="L194" s="94" t="s">
        <v>188</v>
      </c>
      <c r="M194" s="94" t="s">
        <v>189</v>
      </c>
      <c r="N194" s="95" t="s">
        <v>190</v>
      </c>
      <c r="O194" s="95" t="s">
        <v>195</v>
      </c>
      <c r="P194" s="95" t="s">
        <v>162</v>
      </c>
      <c r="Q194" s="99"/>
      <c r="R194" s="100" t="s">
        <v>196</v>
      </c>
      <c r="S194" s="101"/>
    </row>
    <row r="195" spans="1:19" x14ac:dyDescent="0.2">
      <c r="A195" s="93"/>
      <c r="C195" s="102"/>
      <c r="D195" s="102"/>
      <c r="E195" s="102"/>
      <c r="F195" s="103"/>
      <c r="G195" s="103"/>
      <c r="H195" s="103"/>
      <c r="I195" s="103"/>
      <c r="J195" s="103"/>
      <c r="K195" s="102"/>
      <c r="L195" s="102"/>
      <c r="M195" s="103"/>
      <c r="N195" s="103"/>
      <c r="O195" s="103"/>
      <c r="P195" s="104"/>
      <c r="Q195" s="41"/>
      <c r="R195" s="103"/>
      <c r="S195" s="102"/>
    </row>
    <row r="196" spans="1:19" x14ac:dyDescent="0.2">
      <c r="A196" s="93"/>
      <c r="C196" s="102"/>
      <c r="D196" s="102"/>
      <c r="E196" s="102"/>
      <c r="F196" s="103"/>
      <c r="G196" s="103"/>
      <c r="H196" s="103"/>
      <c r="I196" s="103"/>
      <c r="J196" s="103"/>
      <c r="K196" s="102"/>
      <c r="L196" s="102"/>
      <c r="M196" s="103"/>
      <c r="N196" s="103"/>
      <c r="O196" s="103"/>
      <c r="P196" s="104"/>
      <c r="Q196" s="40"/>
      <c r="R196" s="103"/>
      <c r="S196" s="105"/>
    </row>
    <row r="197" spans="1:19" x14ac:dyDescent="0.2">
      <c r="A197" s="112" t="s">
        <v>198</v>
      </c>
      <c r="C197" s="106">
        <v>1960583.065955698</v>
      </c>
      <c r="D197" s="106">
        <v>952454.42136000004</v>
      </c>
      <c r="E197" s="106">
        <v>-1343079.1199681021</v>
      </c>
      <c r="F197" s="106">
        <v>0</v>
      </c>
      <c r="G197" s="106">
        <v>2.4897867146988086E-2</v>
      </c>
      <c r="H197" s="106">
        <v>1633835.3423569703</v>
      </c>
      <c r="I197" s="106">
        <v>5315419</v>
      </c>
      <c r="J197" s="106">
        <v>0</v>
      </c>
      <c r="K197" s="107"/>
      <c r="L197" s="107"/>
      <c r="M197" s="108"/>
      <c r="N197" s="108"/>
      <c r="O197" s="108"/>
      <c r="P197" s="108"/>
      <c r="Q197" s="40"/>
      <c r="R197" s="109">
        <v>6081912</v>
      </c>
      <c r="S197" s="105"/>
    </row>
    <row r="198" spans="1:19" x14ac:dyDescent="0.2">
      <c r="A198" s="93"/>
      <c r="C198" s="107"/>
      <c r="D198" s="107"/>
      <c r="E198" s="107"/>
      <c r="F198" s="108"/>
      <c r="G198" s="108"/>
      <c r="H198" s="108"/>
      <c r="I198" s="108"/>
      <c r="J198" s="108"/>
      <c r="K198" s="107"/>
      <c r="L198" s="107"/>
      <c r="M198" s="108"/>
      <c r="N198" s="108"/>
      <c r="O198" s="108"/>
      <c r="P198" s="108"/>
      <c r="Q198" s="40"/>
      <c r="R198" s="108"/>
      <c r="S198" s="105"/>
    </row>
    <row r="199" spans="1:19" x14ac:dyDescent="0.2">
      <c r="A199" s="112" t="s">
        <v>197</v>
      </c>
      <c r="C199" s="106">
        <v>1960583.065955698</v>
      </c>
      <c r="D199" s="106">
        <v>824523.5997220861</v>
      </c>
      <c r="E199" s="106">
        <v>-2250131.5064059328</v>
      </c>
      <c r="F199" s="106">
        <v>0</v>
      </c>
      <c r="G199" s="106">
        <v>5664402.7733201664</v>
      </c>
      <c r="H199" s="106">
        <v>1016581.9988802163</v>
      </c>
      <c r="I199" s="106">
        <v>4039914.4717563535</v>
      </c>
      <c r="J199" s="106">
        <v>0</v>
      </c>
      <c r="K199" s="110">
        <v>0</v>
      </c>
      <c r="L199" s="110">
        <v>-127930.82163791393</v>
      </c>
      <c r="M199" s="110">
        <v>-907052.38643783075</v>
      </c>
      <c r="N199" s="110">
        <v>0</v>
      </c>
      <c r="O199" s="111">
        <v>3771644.8767018979</v>
      </c>
      <c r="P199" s="111">
        <v>2736661.6686261534</v>
      </c>
      <c r="Q199" s="40"/>
      <c r="R199" s="109">
        <v>8818573</v>
      </c>
      <c r="S199" s="105">
        <v>2736661</v>
      </c>
    </row>
    <row r="200" spans="1:19" x14ac:dyDescent="0.2">
      <c r="A200" s="93"/>
    </row>
    <row r="201" spans="1:19" x14ac:dyDescent="0.2">
      <c r="A201" s="93"/>
    </row>
    <row r="202" spans="1:19" x14ac:dyDescent="0.2">
      <c r="A202" s="93"/>
    </row>
    <row r="203" spans="1:19" x14ac:dyDescent="0.2">
      <c r="A203" s="93"/>
    </row>
    <row r="204" spans="1:19" x14ac:dyDescent="0.2">
      <c r="A204" s="93"/>
    </row>
    <row r="205" spans="1:19" x14ac:dyDescent="0.2">
      <c r="A205" s="93"/>
    </row>
    <row r="206" spans="1:19" x14ac:dyDescent="0.2">
      <c r="A206" s="93"/>
    </row>
    <row r="207" spans="1:19" x14ac:dyDescent="0.2">
      <c r="A207" s="93"/>
    </row>
    <row r="208" spans="1:19" x14ac:dyDescent="0.2">
      <c r="A208" s="93"/>
    </row>
    <row r="209" spans="1:1" x14ac:dyDescent="0.2">
      <c r="A209" s="93"/>
    </row>
    <row r="210" spans="1:1" x14ac:dyDescent="0.2">
      <c r="A210" s="93"/>
    </row>
    <row r="211" spans="1:1" x14ac:dyDescent="0.2">
      <c r="A211" s="93"/>
    </row>
    <row r="212" spans="1:1" x14ac:dyDescent="0.2">
      <c r="A212" s="93"/>
    </row>
    <row r="213" spans="1:1" x14ac:dyDescent="0.2">
      <c r="A213" s="93"/>
    </row>
    <row r="214" spans="1:1" x14ac:dyDescent="0.2">
      <c r="A214" s="93"/>
    </row>
    <row r="215" spans="1:1" x14ac:dyDescent="0.2">
      <c r="A215" s="93"/>
    </row>
    <row r="216" spans="1:1" x14ac:dyDescent="0.2">
      <c r="A216" s="93"/>
    </row>
    <row r="217" spans="1:1" x14ac:dyDescent="0.2">
      <c r="A217" s="93"/>
    </row>
    <row r="218" spans="1:1" x14ac:dyDescent="0.2">
      <c r="A218" s="93"/>
    </row>
    <row r="219" spans="1:1" x14ac:dyDescent="0.2">
      <c r="A219" s="93"/>
    </row>
    <row r="220" spans="1:1" x14ac:dyDescent="0.2">
      <c r="A220" s="93"/>
    </row>
    <row r="221" spans="1:1" x14ac:dyDescent="0.2">
      <c r="A221" s="93"/>
    </row>
    <row r="222" spans="1:1" x14ac:dyDescent="0.2">
      <c r="A222" s="93"/>
    </row>
    <row r="223" spans="1:1" x14ac:dyDescent="0.2">
      <c r="A223" s="93"/>
    </row>
    <row r="224" spans="1:1" x14ac:dyDescent="0.2">
      <c r="A224" s="93"/>
    </row>
    <row r="225" spans="1:1" x14ac:dyDescent="0.2">
      <c r="A225" s="93"/>
    </row>
    <row r="226" spans="1:1" x14ac:dyDescent="0.2">
      <c r="A226" s="93"/>
    </row>
    <row r="227" spans="1:1" x14ac:dyDescent="0.2">
      <c r="A227" s="93"/>
    </row>
    <row r="228" spans="1:1" x14ac:dyDescent="0.2">
      <c r="A228" s="93"/>
    </row>
    <row r="229" spans="1:1" x14ac:dyDescent="0.2">
      <c r="A229" s="93"/>
    </row>
    <row r="230" spans="1:1" x14ac:dyDescent="0.2">
      <c r="A230" s="93"/>
    </row>
    <row r="231" spans="1:1" x14ac:dyDescent="0.2">
      <c r="A231" s="93"/>
    </row>
    <row r="232" spans="1:1" x14ac:dyDescent="0.2">
      <c r="A232" s="93"/>
    </row>
    <row r="233" spans="1:1" x14ac:dyDescent="0.2">
      <c r="A233" s="93"/>
    </row>
    <row r="234" spans="1:1" x14ac:dyDescent="0.2">
      <c r="A234" s="93"/>
    </row>
    <row r="235" spans="1:1" x14ac:dyDescent="0.2">
      <c r="A235" s="93"/>
    </row>
    <row r="236" spans="1:1" x14ac:dyDescent="0.2">
      <c r="A236" s="93"/>
    </row>
    <row r="237" spans="1:1" x14ac:dyDescent="0.2">
      <c r="A237" s="93"/>
    </row>
    <row r="238" spans="1:1" x14ac:dyDescent="0.2">
      <c r="A238" s="93"/>
    </row>
    <row r="239" spans="1:1" x14ac:dyDescent="0.2">
      <c r="A239" s="93"/>
    </row>
    <row r="240" spans="1:1" x14ac:dyDescent="0.2">
      <c r="A240" s="93"/>
    </row>
    <row r="241" spans="1:1" x14ac:dyDescent="0.2">
      <c r="A241" s="93"/>
    </row>
    <row r="242" spans="1:1" x14ac:dyDescent="0.2">
      <c r="A242" s="93"/>
    </row>
    <row r="243" spans="1:1" x14ac:dyDescent="0.2">
      <c r="A243" s="93"/>
    </row>
    <row r="244" spans="1:1" x14ac:dyDescent="0.2">
      <c r="A244" s="93"/>
    </row>
    <row r="245" spans="1:1" x14ac:dyDescent="0.2">
      <c r="A245" s="93"/>
    </row>
    <row r="246" spans="1:1" x14ac:dyDescent="0.2">
      <c r="A246" s="93"/>
    </row>
    <row r="247" spans="1:1" x14ac:dyDescent="0.2">
      <c r="A247" s="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ONE</vt:lpstr>
      <vt:lpstr>TWO</vt:lpstr>
      <vt:lpstr>Reports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Quinlan</dc:creator>
  <cp:lastModifiedBy>Ivan Quinlan</cp:lastModifiedBy>
  <cp:revision>11</cp:revision>
  <dcterms:created xsi:type="dcterms:W3CDTF">2024-01-23T10:29:29Z</dcterms:created>
  <dcterms:modified xsi:type="dcterms:W3CDTF">2024-03-26T17:15:05Z</dcterms:modified>
  <dc:language>en-CA</dc:language>
</cp:coreProperties>
</file>